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480" windowWidth="14355" windowHeight="8580" activeTab="0"/>
  </bookViews>
  <sheets>
    <sheet name="Data" sheetId="1" r:id="rId1"/>
    <sheet name="Measurements" sheetId="2" r:id="rId2"/>
    <sheet name="Weight - BMI" sheetId="3" r:id="rId3"/>
    <sheet name="Weight - Body Fat" sheetId="4" r:id="rId4"/>
  </sheets>
  <definedNames/>
  <calcPr fullCalcOnLoad="1"/>
</workbook>
</file>

<file path=xl/sharedStrings.xml><?xml version="1.0" encoding="utf-8"?>
<sst xmlns="http://schemas.openxmlformats.org/spreadsheetml/2006/main" count="14" uniqueCount="14">
  <si>
    <t>Date</t>
  </si>
  <si>
    <t>Height (feet)</t>
  </si>
  <si>
    <t>Fitness Progress Chart for Women</t>
  </si>
  <si>
    <t>Height (inches)</t>
  </si>
  <si>
    <t>Weight (pounds)</t>
  </si>
  <si>
    <t>Chest (inches)</t>
  </si>
  <si>
    <t>Waist (inches)</t>
  </si>
  <si>
    <t>Hips (inches)</t>
  </si>
  <si>
    <t>Wrist (inches)</t>
  </si>
  <si>
    <t>Forearm (inches)</t>
  </si>
  <si>
    <t>Estimated Lean Body Weight</t>
  </si>
  <si>
    <t>Estimated Body Fat Weight</t>
  </si>
  <si>
    <t>Estimated Body Fat Percentage</t>
  </si>
  <si>
    <t>Estimated Body Mass Index (BMI)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</si>
</sst>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8"/>
      <color indexed="63"/>
      <name val="Calibri"/>
      <family val="2"/>
    </font>
    <font>
      <sz val="20"/>
      <color indexed="63"/>
      <name val="Cambria"/>
      <family val="1"/>
    </font>
    <font>
      <b/>
      <sz val="8"/>
      <color indexed="9"/>
      <name val="Cambria"/>
      <family val="1"/>
    </font>
    <font>
      <b/>
      <sz val="18"/>
      <color indexed="25"/>
      <name val="Cambria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 tint="0.24998000264167786"/>
      <name val="Calibri"/>
      <family val="2"/>
    </font>
    <font>
      <b/>
      <sz val="8"/>
      <color theme="0"/>
      <name val="Cambria"/>
      <family val="1"/>
    </font>
    <font>
      <sz val="20"/>
      <color theme="1" tint="0.24998000264167786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/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 style="thin">
        <color theme="1" tint="0.49998000264167786"/>
      </left>
      <right/>
      <top/>
      <bottom style="thin">
        <color theme="1" tint="0.49998000264167786"/>
      </bottom>
    </border>
  </borders>
  <cellStyleXfs count="61">
    <xf numFmtId="164" fontId="0" fillId="0" borderId="0">
      <alignment horizontal="left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164" fontId="0" fillId="0" borderId="0" xfId="0" applyFont="1" applyAlignment="1">
      <alignment horizontal="left" vertical="center" wrapText="1"/>
    </xf>
    <xf numFmtId="164" fontId="3" fillId="0" borderId="0" xfId="0" applyFont="1" applyFill="1" applyBorder="1" applyAlignment="1">
      <alignment horizontal="left"/>
    </xf>
    <xf numFmtId="164" fontId="5" fillId="0" borderId="0" xfId="0" applyFont="1" applyFill="1" applyBorder="1" applyAlignment="1">
      <alignment horizontal="left" wrapText="1"/>
    </xf>
    <xf numFmtId="164" fontId="3" fillId="0" borderId="0" xfId="0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left" indent="1"/>
    </xf>
    <xf numFmtId="164" fontId="3" fillId="0" borderId="0" xfId="0" applyFont="1" applyFill="1" applyBorder="1" applyAlignment="1">
      <alignment horizontal="left" wrapText="1" indent="1"/>
    </xf>
    <xf numFmtId="164" fontId="0" fillId="0" borderId="0" xfId="0" applyFont="1" applyFill="1" applyBorder="1" applyAlignment="1">
      <alignment horizontal="left" vertical="top" wrapText="1" indent="1"/>
    </xf>
    <xf numFmtId="164" fontId="0" fillId="0" borderId="0" xfId="0" applyNumberFormat="1" applyFont="1" applyFill="1" applyBorder="1" applyAlignment="1">
      <alignment horizontal="left" vertical="top" indent="1"/>
    </xf>
    <xf numFmtId="164" fontId="3" fillId="0" borderId="0" xfId="0" applyFont="1" applyFill="1" applyBorder="1" applyAlignment="1">
      <alignment horizontal="left" vertical="top" indent="1"/>
    </xf>
    <xf numFmtId="164" fontId="3" fillId="0" borderId="0" xfId="0" applyFont="1" applyFill="1" applyBorder="1" applyAlignment="1">
      <alignment horizontal="left" vertical="top" wrapText="1" indent="1"/>
    </xf>
    <xf numFmtId="164" fontId="4" fillId="0" borderId="0" xfId="0" applyFont="1" applyFill="1" applyBorder="1" applyAlignment="1">
      <alignment vertical="center"/>
    </xf>
    <xf numFmtId="1" fontId="44" fillId="0" borderId="10" xfId="0" applyNumberFormat="1" applyFont="1" applyFill="1" applyBorder="1" applyAlignment="1">
      <alignment horizontal="left" indent="1"/>
    </xf>
    <xf numFmtId="164" fontId="44" fillId="0" borderId="11" xfId="0" applyNumberFormat="1" applyFont="1" applyFill="1" applyBorder="1" applyAlignment="1">
      <alignment horizontal="left" vertical="top" indent="1"/>
    </xf>
    <xf numFmtId="0" fontId="44" fillId="0" borderId="12" xfId="0" applyNumberFormat="1" applyFont="1" applyFill="1" applyBorder="1" applyAlignment="1">
      <alignment horizontal="left" wrapText="1" indent="1"/>
    </xf>
    <xf numFmtId="0" fontId="44" fillId="0" borderId="13" xfId="0" applyNumberFormat="1" applyFont="1" applyFill="1" applyBorder="1" applyAlignment="1">
      <alignment horizontal="left" vertical="top" wrapText="1" indent="1"/>
    </xf>
    <xf numFmtId="14" fontId="0" fillId="0" borderId="0" xfId="0" applyNumberFormat="1" applyAlignment="1">
      <alignment vertical="center" wrapText="1"/>
    </xf>
    <xf numFmtId="164" fontId="0" fillId="0" borderId="0" xfId="0" applyAlignment="1">
      <alignment vertical="center" wrapText="1"/>
    </xf>
    <xf numFmtId="164" fontId="0" fillId="0" borderId="0" xfId="0" applyFill="1" applyAlignment="1">
      <alignment vertical="center" wrapText="1"/>
    </xf>
    <xf numFmtId="2" fontId="0" fillId="0" borderId="0" xfId="0" applyNumberFormat="1" applyFill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45" fillId="0" borderId="0" xfId="0" applyNumberFormat="1" applyFont="1" applyAlignment="1">
      <alignment vertical="center" wrapText="1"/>
    </xf>
    <xf numFmtId="0" fontId="46" fillId="0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theme="8" tint="0.799979984760284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8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z val="8"/>
        <color theme="0"/>
      </font>
      <fill>
        <patternFill>
          <bgColor theme="0" tint="-0.4999699890613556"/>
        </patternFill>
      </fill>
      <border>
        <bottom style="thick">
          <color theme="0"/>
        </bottom>
      </border>
    </dxf>
    <dxf>
      <font>
        <sz val="8"/>
        <color theme="1" tint="0.24995000660419464"/>
      </font>
    </dxf>
  </dxfs>
  <tableStyles count="1" defaultTableStyle="TableStyleMedium9" defaultPivotStyle="PivotStyleLight16">
    <tableStyle name="Fitness Progress Chart" pivot="0" count="4">
      <tableStyleElement type="wholeTable" dxfId="3"/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6C52AE"/>
      <rgbColor rgb="00F1F3F7"/>
      <rgbColor rgb="00EAEAEA"/>
      <rgbColor rgb="00D3D9EC"/>
      <rgbColor rgb="00800000"/>
      <rgbColor rgb="00008000"/>
      <rgbColor rgb="00000080"/>
      <rgbColor rgb="00808000"/>
      <rgbColor rgb="00800080"/>
      <rgbColor rgb="00C3BCD4"/>
      <rgbColor rgb="00C0C0C0"/>
      <rgbColor rgb="00CEE0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FAE3"/>
      <rgbColor rgb="003366FF"/>
      <rgbColor rgb="0033CCCC"/>
      <rgbColor rgb="0099CC00"/>
      <rgbColor rgb="00FAFBFC"/>
      <rgbColor rgb="00FF9900"/>
      <rgbColor rgb="00FF6600"/>
      <rgbColor rgb="00E3ECF7"/>
      <rgbColor rgb="00969696"/>
      <rgbColor rgb="00003366"/>
      <rgbColor rgb="00339966"/>
      <rgbColor rgb="000058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Measurements</a:t>
            </a:r>
          </a:p>
        </c:rich>
      </c:tx>
      <c:layout>
        <c:manualLayout>
          <c:xMode val="factor"/>
          <c:yMode val="factor"/>
          <c:x val="-0.00125"/>
          <c:y val="-0.007"/>
        </c:manualLayout>
      </c:layout>
      <c:spPr>
        <a:noFill/>
        <a:ln w="3175">
          <a:noFill/>
        </a:ln>
      </c:spPr>
    </c:title>
    <c:view3D>
      <c:rotX val="10"/>
      <c:rotY val="30"/>
      <c:depthPercent val="100"/>
      <c:rAngAx val="0"/>
      <c:perspective val="20"/>
    </c:view3D>
    <c:plotArea>
      <c:layout>
        <c:manualLayout>
          <c:xMode val="edge"/>
          <c:yMode val="edge"/>
          <c:x val="0.01875"/>
          <c:y val="0.0955"/>
          <c:w val="0.792"/>
          <c:h val="0.8625"/>
        </c:manualLayout>
      </c:layout>
      <c:line3D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Chest (inches)</c:v>
                </c:pt>
              </c:strCache>
            </c:strRef>
          </c:tx>
          <c:spPr>
            <a:solidFill>
              <a:srgbClr val="B83D6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Data!$A$7:$A$11</c:f>
              <c:strCach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strCache>
            </c:strRef>
          </c:cat>
          <c:val>
            <c:numRef>
              <c:f>Data!$C$7:$C$11</c:f>
              <c:numCache>
                <c:ptCount val="5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Waist (inches)</c:v>
                </c:pt>
              </c:strCache>
            </c:strRef>
          </c:tx>
          <c:spPr>
            <a:solidFill>
              <a:srgbClr val="AC66B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Data!$A$7:$A$11</c:f>
              <c:strCach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strCache>
            </c:strRef>
          </c:cat>
          <c:val>
            <c:numRef>
              <c:f>Data!$D$7:$D$11</c:f>
              <c:numCache>
                <c:ptCount val="5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28</c:v>
                </c:pt>
                <c:pt idx="4">
                  <c:v>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Hips (inches)</c:v>
                </c:pt>
              </c:strCache>
            </c:strRef>
          </c:tx>
          <c:spPr>
            <a:solidFill>
              <a:srgbClr val="DE6C3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Data!$A$7:$A$11</c:f>
              <c:strCach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strCache>
            </c:strRef>
          </c:cat>
          <c:val>
            <c:numRef>
              <c:f>Data!$E$7:$E$11</c:f>
              <c:numCache>
                <c:ptCount val="5"/>
                <c:pt idx="0">
                  <c:v>40</c:v>
                </c:pt>
                <c:pt idx="1">
                  <c:v>39.5</c:v>
                </c:pt>
                <c:pt idx="2">
                  <c:v>39.5</c:v>
                </c:pt>
                <c:pt idx="3">
                  <c:v>39</c:v>
                </c:pt>
                <c:pt idx="4">
                  <c:v>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Wrist (inches)</c:v>
                </c:pt>
              </c:strCache>
            </c:strRef>
          </c:tx>
          <c:spPr>
            <a:solidFill>
              <a:srgbClr val="F9B63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Data!$A$7:$A$11</c:f>
              <c:strCach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strCache>
            </c:strRef>
          </c:cat>
          <c:val>
            <c:numRef>
              <c:f>Data!$F$7:$F$11</c:f>
              <c:numCache>
                <c:ptCount val="5"/>
                <c:pt idx="0">
                  <c:v>6.8</c:v>
                </c:pt>
                <c:pt idx="1">
                  <c:v>6.7</c:v>
                </c:pt>
                <c:pt idx="2">
                  <c:v>6.7</c:v>
                </c:pt>
                <c:pt idx="3">
                  <c:v>6.3</c:v>
                </c:pt>
                <c:pt idx="4">
                  <c:v>6.3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Forearm (inches)</c:v>
                </c:pt>
              </c:strCache>
            </c:strRef>
          </c:tx>
          <c:spPr>
            <a:solidFill>
              <a:srgbClr val="CF6DA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Data!$A$7:$A$11</c:f>
              <c:strCach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strCache>
            </c:strRef>
          </c:cat>
          <c:val>
            <c:numRef>
              <c:f>Data!$G$7:$G$11</c:f>
              <c:numCache>
                <c:ptCount val="5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  <c:smooth val="0"/>
        </c:ser>
        <c:axId val="60270209"/>
        <c:axId val="5560970"/>
        <c:axId val="50048731"/>
      </c:line3DChart>
      <c:dateAx>
        <c:axId val="60270209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crossAx val="556097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56097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crossAx val="60270209"/>
        <c:crossesAt val="1"/>
        <c:crossBetween val="between"/>
        <c:dispUnits/>
      </c:valAx>
      <c:serAx>
        <c:axId val="50048731"/>
        <c:scaling>
          <c:orientation val="minMax"/>
        </c:scaling>
        <c:axPos val="b"/>
        <c:delete val="1"/>
        <c:majorTickMark val="out"/>
        <c:minorTickMark val="none"/>
        <c:tickLblPos val="nextTo"/>
        <c:crossAx val="556097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4305"/>
          <c:w val="0.14975"/>
          <c:h val="0.20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969696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Weight - BMI</a:t>
            </a:r>
          </a:p>
        </c:rich>
      </c:tx>
      <c:layout>
        <c:manualLayout>
          <c:xMode val="factor"/>
          <c:yMode val="factor"/>
          <c:x val="-0.0012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0955"/>
          <c:w val="0.9487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Weight (pounds)</c:v>
                </c:pt>
              </c:strCache>
            </c:strRef>
          </c:tx>
          <c:spPr>
            <a:solidFill>
              <a:srgbClr val="A3355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Data!$A$7:$A$11</c:f>
              <c:strCach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strCache>
            </c:strRef>
          </c:cat>
          <c:val>
            <c:numRef>
              <c:f>Data!$B$7:$B$11</c:f>
              <c:numCache>
                <c:ptCount val="5"/>
                <c:pt idx="0">
                  <c:v>140</c:v>
                </c:pt>
                <c:pt idx="1">
                  <c:v>140</c:v>
                </c:pt>
                <c:pt idx="2">
                  <c:v>139</c:v>
                </c:pt>
                <c:pt idx="3">
                  <c:v>139</c:v>
                </c:pt>
                <c:pt idx="4">
                  <c:v>139</c:v>
                </c:pt>
              </c:numCache>
            </c:numRef>
          </c:val>
        </c:ser>
        <c:overlap val="-25"/>
        <c:gapWidth val="75"/>
        <c:axId val="47785396"/>
        <c:axId val="27415381"/>
      </c:barChart>
      <c:lineChart>
        <c:grouping val="standard"/>
        <c:varyColors val="0"/>
        <c:ser>
          <c:idx val="1"/>
          <c:order val="1"/>
          <c:tx>
            <c:strRef>
              <c:f>Data!$K$6</c:f>
              <c:strCache>
                <c:ptCount val="1"/>
                <c:pt idx="0">
                  <c:v>Estimated Body Mass Index (BMI)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Data!$A$7:$A$11</c:f>
              <c:strCach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strCache>
            </c:strRef>
          </c:cat>
          <c:val>
            <c:numRef>
              <c:f>Data!$K$7:$K$11</c:f>
              <c:numCache>
                <c:ptCount val="5"/>
                <c:pt idx="0">
                  <c:v>22.25563909774436</c:v>
                </c:pt>
                <c:pt idx="1">
                  <c:v>22.25563909774436</c:v>
                </c:pt>
                <c:pt idx="2">
                  <c:v>22.09667024704619</c:v>
                </c:pt>
                <c:pt idx="3">
                  <c:v>22.09667024704619</c:v>
                </c:pt>
                <c:pt idx="4">
                  <c:v>22.09667024704619</c:v>
                </c:pt>
              </c:numCache>
            </c:numRef>
          </c:val>
          <c:smooth val="0"/>
        </c:ser>
        <c:axId val="45411838"/>
        <c:axId val="6053359"/>
      </c:lineChart>
      <c:dateAx>
        <c:axId val="47785396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crossAx val="2741538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741538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785396"/>
        <c:crossesAt val="1"/>
        <c:crossBetween val="between"/>
        <c:dispUnits/>
      </c:valAx>
      <c:dateAx>
        <c:axId val="45411838"/>
        <c:scaling>
          <c:orientation val="minMax"/>
        </c:scaling>
        <c:axPos val="b"/>
        <c:delete val="1"/>
        <c:majorTickMark val="out"/>
        <c:minorTickMark val="none"/>
        <c:tickLblPos val="nextTo"/>
        <c:crossAx val="605335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053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454118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7"/>
          <c:y val="0.94275"/>
          <c:w val="0.52475"/>
          <c:h val="0.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Weight - Body Fat</a:t>
            </a:r>
          </a:p>
        </c:rich>
      </c:tx>
      <c:layout>
        <c:manualLayout>
          <c:xMode val="factor"/>
          <c:yMode val="factor"/>
          <c:x val="-0.0012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0955"/>
          <c:w val="0.9487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Weight (pounds)</c:v>
                </c:pt>
              </c:strCache>
            </c:strRef>
          </c:tx>
          <c:spPr>
            <a:solidFill>
              <a:srgbClr val="A3355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Data!$A$7:$A$11</c:f>
              <c:strCach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strCache>
            </c:strRef>
          </c:cat>
          <c:val>
            <c:numRef>
              <c:f>Data!$B$7:$B$11</c:f>
              <c:numCache>
                <c:ptCount val="5"/>
                <c:pt idx="0">
                  <c:v>140</c:v>
                </c:pt>
                <c:pt idx="1">
                  <c:v>140</c:v>
                </c:pt>
                <c:pt idx="2">
                  <c:v>139</c:v>
                </c:pt>
                <c:pt idx="3">
                  <c:v>139</c:v>
                </c:pt>
                <c:pt idx="4">
                  <c:v>139</c:v>
                </c:pt>
              </c:numCache>
            </c:numRef>
          </c:val>
        </c:ser>
        <c:overlap val="-25"/>
        <c:gapWidth val="75"/>
        <c:axId val="54480232"/>
        <c:axId val="20560041"/>
      </c:barChart>
      <c:lineChart>
        <c:grouping val="standard"/>
        <c:varyColors val="0"/>
        <c:ser>
          <c:idx val="1"/>
          <c:order val="1"/>
          <c:tx>
            <c:strRef>
              <c:f>Data!$J$6</c:f>
              <c:strCache>
                <c:ptCount val="1"/>
                <c:pt idx="0">
                  <c:v>Estimated Body Fat Percentage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Data!$A$7:$A$11</c:f>
              <c:strCach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strCache>
            </c:strRef>
          </c:cat>
          <c:val>
            <c:numRef>
              <c:f>Data!$J$7:$J$11</c:f>
              <c:numCache>
                <c:ptCount val="5"/>
                <c:pt idx="0">
                  <c:v>25.859567788899014</c:v>
                </c:pt>
                <c:pt idx="1">
                  <c:v>25.793387170154684</c:v>
                </c:pt>
                <c:pt idx="2">
                  <c:v>25.786145351234932</c:v>
                </c:pt>
                <c:pt idx="3">
                  <c:v>25.60548962104202</c:v>
                </c:pt>
                <c:pt idx="4">
                  <c:v>25.60548962104202</c:v>
                </c:pt>
              </c:numCache>
            </c:numRef>
          </c:val>
          <c:smooth val="0"/>
        </c:ser>
        <c:axId val="50822642"/>
        <c:axId val="54750595"/>
      </c:lineChart>
      <c:dateAx>
        <c:axId val="54480232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crossAx val="2056004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056004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480232"/>
        <c:crossesAt val="1"/>
        <c:crossBetween val="between"/>
        <c:dispUnits/>
      </c:valAx>
      <c:dateAx>
        <c:axId val="50822642"/>
        <c:scaling>
          <c:orientation val="minMax"/>
        </c:scaling>
        <c:axPos val="b"/>
        <c:delete val="1"/>
        <c:majorTickMark val="out"/>
        <c:minorTickMark val="none"/>
        <c:tickLblPos val="nextTo"/>
        <c:crossAx val="5475059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4750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5082264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6"/>
          <c:y val="0.94275"/>
          <c:w val="0.50525"/>
          <c:h val="0.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1</xdr:row>
      <xdr:rowOff>95250</xdr:rowOff>
    </xdr:from>
    <xdr:ext cx="76200" cy="200025"/>
    <xdr:sp>
      <xdr:nvSpPr>
        <xdr:cNvPr id="1" name="Text Box 2"/>
        <xdr:cNvSpPr txBox="1">
          <a:spLocks noChangeArrowheads="1"/>
        </xdr:cNvSpPr>
      </xdr:nvSpPr>
      <xdr:spPr>
        <a:xfrm>
          <a:off x="76200" y="70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9</xdr:col>
      <xdr:colOff>876300</xdr:colOff>
      <xdr:row>0</xdr:row>
      <xdr:rowOff>152400</xdr:rowOff>
    </xdr:from>
    <xdr:to>
      <xdr:col>10</xdr:col>
      <xdr:colOff>1295400</xdr:colOff>
      <xdr:row>4</xdr:row>
      <xdr:rowOff>28575</xdr:rowOff>
    </xdr:to>
    <xdr:pic>
      <xdr:nvPicPr>
        <xdr:cNvPr id="2" name="Rectangl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52400"/>
          <a:ext cx="1466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647700" y="361950"/>
        <a:ext cx="74104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685800" y="323850"/>
        <a:ext cx="74104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628650" y="285750"/>
        <a:ext cx="74104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6:K11" totalsRowShown="0">
  <autoFilter ref="A6:K11"/>
  <tableColumns count="11">
    <tableColumn id="1" name="Date"/>
    <tableColumn id="2" name="Weight (pounds)"/>
    <tableColumn id="3" name="Chest (inches)"/>
    <tableColumn id="4" name="Waist (inches)"/>
    <tableColumn id="5" name="Hips (inches)"/>
    <tableColumn id="6" name="Wrist (inches)"/>
    <tableColumn id="7" name="Forearm (inches)"/>
    <tableColumn id="8" name="Estimated Lean Body Weight"/>
    <tableColumn id="9" name="Estimated Body Fat Weight"/>
    <tableColumn id="10" name="Estimated Body Fat Percentage"/>
    <tableColumn id="11" name="Estimated Body Mass Index (BMI)"/>
  </tableColumns>
  <tableStyleInfo name="Fitness Progress Chart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7B2F6B"/>
      </a:hlink>
      <a:folHlink>
        <a:srgbClr val="D5973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K1"/>
    </sheetView>
  </sheetViews>
  <sheetFormatPr defaultColWidth="9.33203125" defaultRowHeight="15.75" customHeight="1"/>
  <cols>
    <col min="1" max="1" width="14.83203125" style="1" customWidth="1"/>
    <col min="2" max="2" width="12.33203125" style="1" bestFit="1" customWidth="1"/>
    <col min="3" max="6" width="11.5" style="1" bestFit="1" customWidth="1"/>
    <col min="7" max="7" width="12" style="1" bestFit="1" customWidth="1"/>
    <col min="8" max="8" width="18" style="1" bestFit="1" customWidth="1"/>
    <col min="9" max="10" width="18.33203125" style="1" bestFit="1" customWidth="1"/>
    <col min="11" max="11" width="25.5" style="1" bestFit="1" customWidth="1"/>
    <col min="12" max="16384" width="9.33203125" style="3" customWidth="1"/>
  </cols>
  <sheetData>
    <row r="1" spans="1:11" s="1" customFormat="1" ht="48" customHeight="1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0:11" ht="12.75">
      <c r="J2" s="3"/>
      <c r="K2" s="3"/>
    </row>
    <row r="3" spans="1:9" s="7" customFormat="1" ht="15.75" customHeight="1">
      <c r="A3" s="15" t="s">
        <v>1</v>
      </c>
      <c r="B3" s="13">
        <v>5</v>
      </c>
      <c r="C3" s="6"/>
      <c r="D3" s="6"/>
      <c r="E3" s="6"/>
      <c r="F3" s="6"/>
      <c r="G3" s="6"/>
      <c r="H3" s="6"/>
      <c r="I3" s="6"/>
    </row>
    <row r="4" spans="1:11" s="11" customFormat="1" ht="15.75" customHeight="1">
      <c r="A4" s="16" t="s">
        <v>3</v>
      </c>
      <c r="B4" s="14">
        <v>6.5</v>
      </c>
      <c r="C4" s="10"/>
      <c r="D4" s="10"/>
      <c r="E4" s="10"/>
      <c r="F4" s="10"/>
      <c r="G4" s="10"/>
      <c r="H4" s="10"/>
      <c r="I4" s="10"/>
      <c r="J4" s="8"/>
      <c r="K4" s="9"/>
    </row>
    <row r="5" spans="10:11" ht="15" customHeight="1">
      <c r="J5" s="2"/>
      <c r="K5" s="2"/>
    </row>
    <row r="6" spans="1:11" s="12" customFormat="1" ht="25.5" customHeight="1">
      <c r="A6" s="21" t="s">
        <v>0</v>
      </c>
      <c r="B6" s="22" t="s">
        <v>4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22" t="s">
        <v>13</v>
      </c>
    </row>
    <row r="7" spans="1:11" s="4" customFormat="1" ht="15.75" customHeight="1">
      <c r="A7" s="17">
        <v>39083</v>
      </c>
      <c r="B7" s="18">
        <v>140</v>
      </c>
      <c r="C7" s="18">
        <v>32</v>
      </c>
      <c r="D7" s="18">
        <v>31</v>
      </c>
      <c r="E7" s="18">
        <v>40</v>
      </c>
      <c r="F7" s="18">
        <v>6.8</v>
      </c>
      <c r="G7" s="18">
        <v>11.5</v>
      </c>
      <c r="H7" s="19">
        <f>((B7*0.732)+8.987)+(F7/3.14)-(D7*0.157)-(E7*0.249)+(G7*0.434)</f>
        <v>103.79660509554138</v>
      </c>
      <c r="I7" s="19">
        <f>B7-H7</f>
        <v>36.20339490445862</v>
      </c>
      <c r="J7" s="19">
        <f>IF(ISERROR((I7*100)/B7),"",(I7*100)/B7)</f>
        <v>25.859567788899014</v>
      </c>
      <c r="K7" s="20">
        <f>(B7/(($B$3*12)+$B$4))/(($B$3*12)+$B$4)*703</f>
        <v>22.25563909774436</v>
      </c>
    </row>
    <row r="8" spans="1:11" s="4" customFormat="1" ht="15.75" customHeight="1">
      <c r="A8" s="17">
        <v>39090</v>
      </c>
      <c r="B8" s="18">
        <v>140</v>
      </c>
      <c r="C8" s="18">
        <v>32</v>
      </c>
      <c r="D8" s="18">
        <v>31</v>
      </c>
      <c r="E8" s="18">
        <v>39.5</v>
      </c>
      <c r="F8" s="18">
        <v>6.7</v>
      </c>
      <c r="G8" s="18">
        <v>11.5</v>
      </c>
      <c r="H8" s="19">
        <f>((B8*0.732)+8.987)+(F8/3.14)-(D8*0.157)-(E8*0.249)+(G8*0.434)</f>
        <v>103.88925796178344</v>
      </c>
      <c r="I8" s="19">
        <f>B8-H8</f>
        <v>36.11074203821656</v>
      </c>
      <c r="J8" s="19">
        <f>IF(ISERROR((I8*100)/B8),"",(I8*100)/B8)</f>
        <v>25.793387170154684</v>
      </c>
      <c r="K8" s="20">
        <f>(B8/(($B$3*12)+$B$4))/(($B$3*12)+$B$4)*703</f>
        <v>22.25563909774436</v>
      </c>
    </row>
    <row r="9" spans="1:11" s="4" customFormat="1" ht="15.75" customHeight="1">
      <c r="A9" s="17">
        <v>39097</v>
      </c>
      <c r="B9" s="18">
        <v>139</v>
      </c>
      <c r="C9" s="18">
        <v>32</v>
      </c>
      <c r="D9" s="18">
        <v>31</v>
      </c>
      <c r="E9" s="18">
        <v>39.5</v>
      </c>
      <c r="F9" s="18">
        <v>6.7</v>
      </c>
      <c r="G9" s="18">
        <v>11.5</v>
      </c>
      <c r="H9" s="19">
        <f>((B9*0.732)+8.987)+(F9/3.14)-(D9*0.157)-(E9*0.249)+(G9*0.434)</f>
        <v>103.15725796178344</v>
      </c>
      <c r="I9" s="19">
        <f>B9-H9</f>
        <v>35.84274203821656</v>
      </c>
      <c r="J9" s="19">
        <f>IF(ISERROR((I9*100)/B9),"",(I9*100)/B9)</f>
        <v>25.786145351234932</v>
      </c>
      <c r="K9" s="20">
        <f>(B9/(($B$3*12)+$B$4))/(($B$3*12)+$B$4)*703</f>
        <v>22.09667024704619</v>
      </c>
    </row>
    <row r="10" spans="1:11" s="4" customFormat="1" ht="15.75" customHeight="1">
      <c r="A10" s="17">
        <v>39104</v>
      </c>
      <c r="B10" s="18">
        <v>139</v>
      </c>
      <c r="C10" s="18">
        <v>32</v>
      </c>
      <c r="D10" s="18">
        <v>28</v>
      </c>
      <c r="E10" s="18">
        <v>39</v>
      </c>
      <c r="F10" s="18">
        <v>6.3</v>
      </c>
      <c r="G10" s="18">
        <v>11</v>
      </c>
      <c r="H10" s="19">
        <f>((B10*0.732)+8.987)+(F10/3.14)-(D10*0.157)-(E10*0.249)+(G10*0.434)</f>
        <v>103.40836942675159</v>
      </c>
      <c r="I10" s="19">
        <f>B10-H10</f>
        <v>35.59163057324841</v>
      </c>
      <c r="J10" s="19">
        <f>IF(ISERROR((I10*100)/B10),"",(I10*100)/B10)</f>
        <v>25.60548962104202</v>
      </c>
      <c r="K10" s="20">
        <f>(B10/(($B$3*12)+$B$4))/(($B$3*12)+$B$4)*703</f>
        <v>22.09667024704619</v>
      </c>
    </row>
    <row r="11" spans="1:11" s="4" customFormat="1" ht="15.75" customHeight="1">
      <c r="A11" s="17">
        <v>39111</v>
      </c>
      <c r="B11" s="18">
        <v>139</v>
      </c>
      <c r="C11" s="18">
        <v>32</v>
      </c>
      <c r="D11" s="18">
        <v>28</v>
      </c>
      <c r="E11" s="18">
        <v>39</v>
      </c>
      <c r="F11" s="18">
        <v>6.3</v>
      </c>
      <c r="G11" s="18">
        <v>11</v>
      </c>
      <c r="H11" s="19">
        <f>((B11*0.732)+8.987)+(F11/3.14)-(D11*0.157)-(E11*0.249)+(G11*0.434)</f>
        <v>103.40836942675159</v>
      </c>
      <c r="I11" s="19">
        <f>B11-H11</f>
        <v>35.59163057324841</v>
      </c>
      <c r="J11" s="19">
        <f>IF(ISERROR((I11*100)/B11),"",(I11*100)/B11)</f>
        <v>25.60548962104202</v>
      </c>
      <c r="K11" s="20">
        <f>(B11/(($B$3*12)+$B$4))/(($B$3*12)+$B$4)*703</f>
        <v>22.09667024704619</v>
      </c>
    </row>
    <row r="12" spans="1:11" s="4" customFormat="1" ht="15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4" customFormat="1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s="4" customFormat="1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s="4" customFormat="1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s="4" customFormat="1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s="4" customFormat="1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s="4" customFormat="1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s="4" customFormat="1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s="4" customFormat="1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4" customFormat="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4" customFormat="1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s="4" customFormat="1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s="4" customFormat="1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s="4" customFormat="1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4" customFormat="1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4" customFormat="1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4" customFormat="1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4" customFormat="1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4" customFormat="1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4" customFormat="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4" customFormat="1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4" customFormat="1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4" customFormat="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s="4" customFormat="1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s="4" customFormat="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sheetProtection/>
  <mergeCells count="1">
    <mergeCell ref="A1:K1"/>
  </mergeCells>
  <printOptions horizontalCentered="1"/>
  <pageMargins left="0.5" right="0.5" top="0.75" bottom="0.75" header="0.5" footer="0.5"/>
  <pageSetup fitToHeight="0" fitToWidth="1" horizontalDpi="600" verticalDpi="600" orientation="landscape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2006-08-10T17:58:29Z</dcterms:created>
  <dcterms:modified xsi:type="dcterms:W3CDTF">2010-01-04T18:33:14Z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TC101936481033</vt:lpwstr>
  </property>
</Properties>
</file>