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filterPrivacy="1" defaultThemeVersion="124226"/>
  <bookViews>
    <workbookView xWindow="480" yWindow="135" windowWidth="17400" windowHeight="8505" activeTab="1"/>
  </bookViews>
  <sheets>
    <sheet name="GPA scale setup instructions" sheetId="1" r:id="rId1"/>
    <sheet name="Grade entry and Calculation" sheetId="2" r:id="rId2"/>
    <sheet name="Core Courses" sheetId="3" r:id="rId3"/>
  </sheets>
  <definedNames>
    <definedName name="_xlnm.Print_Area" localSheetId="1">'Grade entry and Calculation'!$A$1:$M$76</definedName>
  </definedNames>
  <calcPr calcId="125725"/>
</workbook>
</file>

<file path=xl/sharedStrings.xml><?xml version="1.0" encoding="utf-8"?>
<sst xmlns="http://schemas.openxmlformats.org/spreadsheetml/2006/main" count="149" uniqueCount="62">
  <si>
    <t>Plus system</t>
  </si>
  <si>
    <t>Yes</t>
  </si>
  <si>
    <t>Minus System</t>
  </si>
  <si>
    <t>No</t>
  </si>
  <si>
    <t>NoNo</t>
  </si>
  <si>
    <t>YesNo</t>
  </si>
  <si>
    <t>NoYes</t>
  </si>
  <si>
    <t>YesYes</t>
  </si>
  <si>
    <t>A+</t>
  </si>
  <si>
    <t>A</t>
  </si>
  <si>
    <t>A-</t>
  </si>
  <si>
    <t>B+</t>
  </si>
  <si>
    <t>B</t>
  </si>
  <si>
    <t>B-</t>
  </si>
  <si>
    <t>C+</t>
  </si>
  <si>
    <t>C</t>
  </si>
  <si>
    <t>C-</t>
  </si>
  <si>
    <t>D+</t>
  </si>
  <si>
    <t>D</t>
  </si>
  <si>
    <t>D-</t>
  </si>
  <si>
    <t>F</t>
  </si>
  <si>
    <t>GPA</t>
  </si>
  <si>
    <t>Course Name</t>
  </si>
  <si>
    <t># of credits</t>
  </si>
  <si>
    <t>Grade</t>
  </si>
  <si>
    <t>Core Class</t>
  </si>
  <si>
    <t>Semester GPA</t>
  </si>
  <si>
    <t>Major GPA</t>
  </si>
  <si>
    <t>Cumulative GPA</t>
  </si>
  <si>
    <t>Semester 2</t>
  </si>
  <si>
    <t>earned</t>
  </si>
  <si>
    <t>possible</t>
  </si>
  <si>
    <t>Semester 3</t>
  </si>
  <si>
    <t>Semester 4</t>
  </si>
  <si>
    <t>Semester 5</t>
  </si>
  <si>
    <t>Semester 6</t>
  </si>
  <si>
    <t>Semester 7</t>
  </si>
  <si>
    <t>Semester 8</t>
  </si>
  <si>
    <t>Freshmen Year</t>
  </si>
  <si>
    <t>Sophomore Year</t>
  </si>
  <si>
    <t>Junior Year</t>
  </si>
  <si>
    <t>Senior Year</t>
  </si>
  <si>
    <t>If the GPA displays #N/A, then the grade that you have entered is not an option on the 
GPA scale setup sheet and needs to be adjusted there.</t>
  </si>
  <si>
    <t>Core</t>
  </si>
  <si>
    <t>Core earned</t>
  </si>
  <si>
    <t>Core Possible</t>
  </si>
  <si>
    <t>Error Check</t>
  </si>
  <si>
    <t>course</t>
  </si>
  <si>
    <t>cred</t>
  </si>
  <si>
    <t>grade</t>
  </si>
  <si>
    <t>Core?</t>
  </si>
  <si>
    <t>Core only</t>
  </si>
  <si>
    <t>Term</t>
  </si>
  <si>
    <t>Enter the grading system for the school that you are attending.  After doing this, you will be able to enter the 8 semesters of grades on the "Grade entry and Calculation" worksheet.  When you indicate Core courses, those will be calculated as Cumulative as well as separate in Major GPA.  All of the Core Courses display on the "Core Courses" worksheet.  The cells colored green are entry cells.  The password to unprotect any worksheet is "NECC".</t>
  </si>
  <si>
    <t>Intro to IT</t>
  </si>
  <si>
    <t>Math</t>
  </si>
  <si>
    <t>Physics</t>
  </si>
  <si>
    <t>Art Appreciation</t>
  </si>
  <si>
    <t>Gym</t>
  </si>
  <si>
    <t>Semester 1 (Fall 2011)</t>
  </si>
  <si>
    <t>NAME</t>
  </si>
  <si>
    <t>SCHOOL</t>
  </si>
</sst>
</file>

<file path=xl/styles.xml><?xml version="1.0" encoding="utf-8"?>
<styleSheet xmlns="http://schemas.openxmlformats.org/spreadsheetml/2006/main">
  <fonts count="7">
    <font>
      <sz val="11"/>
      <color theme="1"/>
      <name val="Calibri"/>
      <family val="2"/>
      <scheme val="minor"/>
    </font>
    <font>
      <sz val="10"/>
      <name val="Arial"/>
      <family val="2"/>
    </font>
    <font>
      <sz val="11"/>
      <color theme="0" tint="-0.3499799966812134"/>
      <name val="Calibri"/>
      <family val="2"/>
      <scheme val="minor"/>
    </font>
    <font>
      <sz val="14"/>
      <color theme="1"/>
      <name val="Calibri"/>
      <family val="2"/>
      <scheme val="minor"/>
    </font>
    <font>
      <sz val="11"/>
      <color theme="0"/>
      <name val="Calibri"/>
      <family val="2"/>
      <scheme val="minor"/>
    </font>
    <font>
      <sz val="18"/>
      <color theme="1"/>
      <name val="Calibri"/>
      <family val="2"/>
      <scheme val="minor"/>
    </font>
    <font>
      <b/>
      <sz val="12"/>
      <color theme="1"/>
      <name val="Calibri"/>
      <family val="2"/>
      <scheme val="minor"/>
    </font>
  </fonts>
  <fills count="6">
    <fill>
      <patternFill/>
    </fill>
    <fill>
      <patternFill patternType="gray125"/>
    </fill>
    <fill>
      <patternFill patternType="solid">
        <fgColor theme="0" tint="-0.3499799966812134"/>
        <bgColor indexed="64"/>
      </patternFill>
    </fill>
    <fill>
      <patternFill patternType="solid">
        <fgColor rgb="FF92D050"/>
        <bgColor indexed="64"/>
      </patternFill>
    </fill>
    <fill>
      <patternFill patternType="solid">
        <fgColor theme="0" tint="-0.24997000396251678"/>
        <bgColor indexed="64"/>
      </patternFill>
    </fill>
    <fill>
      <patternFill patternType="solid">
        <fgColor theme="5" tint="0.39998000860214233"/>
        <bgColor indexed="64"/>
      </patternFill>
    </fill>
  </fills>
  <borders count="15">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thin"/>
      <right style="medium"/>
      <top style="thin"/>
      <bottom style="thin"/>
    </border>
    <border>
      <left style="medium"/>
      <right/>
      <top/>
      <bottom/>
    </border>
    <border>
      <left/>
      <right style="medium"/>
      <top/>
      <bottom/>
    </border>
    <border>
      <left/>
      <right style="medium"/>
      <top/>
      <bottom style="medium"/>
    </border>
    <border>
      <left style="medium"/>
      <right style="thin"/>
      <top style="thin"/>
      <bottom style="thin"/>
    </border>
    <border>
      <left style="thin"/>
      <right style="thin"/>
      <top style="thin"/>
      <bottom style="medium"/>
    </border>
    <border>
      <left style="thin"/>
      <right style="thin"/>
      <top style="thin"/>
      <bottom/>
    </border>
    <border>
      <left style="thin"/>
      <right/>
      <top style="thin"/>
      <bottom style="thin"/>
    </border>
    <border>
      <left/>
      <right style="thin"/>
      <top style="thin"/>
      <bottom style="thin"/>
    </border>
    <border>
      <left style="medium"/>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xf numFmtId="0" fontId="0" fillId="2" borderId="0" xfId="0" applyFill="1"/>
    <xf numFmtId="0" fontId="0" fillId="0" borderId="1" xfId="0" applyBorder="1"/>
    <xf numFmtId="0" fontId="2" fillId="2" borderId="0" xfId="0" applyFont="1" applyFill="1" applyAlignment="1">
      <alignment horizontal="center"/>
    </xf>
    <xf numFmtId="0" fontId="0" fillId="0" borderId="1" xfId="0" applyBorder="1" applyAlignment="1">
      <alignment shrinkToFit="1"/>
    </xf>
    <xf numFmtId="2" fontId="2" fillId="2" borderId="0" xfId="0" applyNumberFormat="1" applyFont="1" applyFill="1" applyProtection="1">
      <protection locked="0"/>
    </xf>
    <xf numFmtId="2" fontId="0" fillId="0" borderId="0" xfId="0" applyNumberFormat="1"/>
    <xf numFmtId="0" fontId="0" fillId="3" borderId="1" xfId="0" applyFill="1" applyBorder="1" applyProtection="1">
      <protection locked="0"/>
    </xf>
    <xf numFmtId="0" fontId="0" fillId="0" borderId="2" xfId="0" applyBorder="1"/>
    <xf numFmtId="0" fontId="0" fillId="0" borderId="3" xfId="0" applyBorder="1"/>
    <xf numFmtId="0" fontId="0" fillId="0" borderId="4" xfId="0" applyBorder="1"/>
    <xf numFmtId="0" fontId="0" fillId="3" borderId="5" xfId="0" applyFill="1" applyBorder="1" applyProtection="1">
      <protection locked="0"/>
    </xf>
    <xf numFmtId="0" fontId="0" fillId="0" borderId="6" xfId="0" applyBorder="1"/>
    <xf numFmtId="0" fontId="0" fillId="0" borderId="0" xfId="0" applyBorder="1"/>
    <xf numFmtId="0" fontId="0" fillId="0" borderId="7" xfId="0" applyBorder="1"/>
    <xf numFmtId="0" fontId="0" fillId="0" borderId="8" xfId="0" applyBorder="1"/>
    <xf numFmtId="0" fontId="0" fillId="0" borderId="6" xfId="0" applyFill="1" applyBorder="1"/>
    <xf numFmtId="0" fontId="0" fillId="0" borderId="0" xfId="0" applyFill="1" applyBorder="1"/>
    <xf numFmtId="0" fontId="0" fillId="3" borderId="9" xfId="0" applyFill="1" applyBorder="1" applyAlignment="1" applyProtection="1">
      <alignment shrinkToFit="1"/>
      <protection locked="0"/>
    </xf>
    <xf numFmtId="2" fontId="0" fillId="0" borderId="1" xfId="0" applyNumberFormat="1" applyBorder="1"/>
    <xf numFmtId="2" fontId="0" fillId="0" borderId="1" xfId="0" applyNumberFormat="1" applyBorder="1" applyAlignment="1">
      <alignment/>
    </xf>
    <xf numFmtId="2" fontId="0" fillId="0" borderId="10" xfId="0" applyNumberFormat="1" applyBorder="1" applyAlignment="1">
      <alignment/>
    </xf>
    <xf numFmtId="0" fontId="0" fillId="0" borderId="10" xfId="0" applyBorder="1" applyAlignment="1">
      <alignment horizontal="left"/>
    </xf>
    <xf numFmtId="0" fontId="0" fillId="0" borderId="1" xfId="0" applyBorder="1" applyAlignment="1">
      <alignment/>
    </xf>
    <xf numFmtId="2" fontId="5" fillId="0" borderId="1" xfId="0" applyNumberFormat="1" applyFont="1" applyBorder="1" applyAlignment="1">
      <alignment horizontal="center"/>
    </xf>
    <xf numFmtId="0" fontId="5" fillId="0" borderId="0" xfId="0" applyFont="1" applyBorder="1" applyAlignment="1">
      <alignment/>
    </xf>
    <xf numFmtId="0" fontId="0" fillId="3" borderId="11" xfId="0" applyFill="1" applyBorder="1" applyProtection="1">
      <protection locked="0"/>
    </xf>
    <xf numFmtId="0" fontId="0" fillId="4" borderId="0" xfId="0" applyFill="1"/>
    <xf numFmtId="0" fontId="0" fillId="4" borderId="0" xfId="0" applyFill="1" applyBorder="1"/>
    <xf numFmtId="0" fontId="0" fillId="4" borderId="0" xfId="0" applyFill="1" applyAlignment="1">
      <alignment shrinkToFit="1"/>
    </xf>
    <xf numFmtId="0" fontId="0" fillId="4" borderId="0" xfId="0" applyFill="1" applyAlignment="1">
      <alignment horizontal="center" shrinkToFit="1"/>
    </xf>
    <xf numFmtId="0" fontId="6" fillId="0" borderId="1" xfId="0" applyFont="1" applyBorder="1" applyAlignment="1">
      <alignment shrinkToFit="1"/>
    </xf>
    <xf numFmtId="0" fontId="6" fillId="0" borderId="12" xfId="0" applyFont="1" applyBorder="1" applyAlignment="1">
      <alignment vertical="center"/>
    </xf>
    <xf numFmtId="2" fontId="6" fillId="0" borderId="1" xfId="0" applyNumberFormat="1" applyFont="1" applyBorder="1" applyAlignment="1">
      <alignment vertical="center"/>
    </xf>
    <xf numFmtId="0" fontId="6" fillId="0" borderId="1" xfId="0" applyFont="1" applyBorder="1" applyAlignment="1">
      <alignment vertical="center"/>
    </xf>
    <xf numFmtId="2" fontId="6" fillId="0" borderId="13" xfId="0" applyNumberFormat="1" applyFont="1" applyBorder="1" applyAlignment="1">
      <alignment vertical="center"/>
    </xf>
    <xf numFmtId="0" fontId="6" fillId="0" borderId="1" xfId="0" applyFont="1" applyBorder="1" applyAlignment="1">
      <alignment horizontal="center" shrinkToFit="1"/>
    </xf>
    <xf numFmtId="0" fontId="0" fillId="3" borderId="1" xfId="0" applyFill="1" applyBorder="1" applyAlignment="1" applyProtection="1">
      <alignment shrinkToFit="1"/>
      <protection locked="0"/>
    </xf>
    <xf numFmtId="0" fontId="3" fillId="0" borderId="1" xfId="0" applyFont="1" applyBorder="1"/>
    <xf numFmtId="2" fontId="0" fillId="4" borderId="0" xfId="0" applyNumberFormat="1" applyFill="1" applyAlignment="1">
      <alignment horizontal="center" shrinkToFit="1"/>
    </xf>
    <xf numFmtId="0" fontId="0" fillId="0" borderId="1" xfId="0" applyBorder="1" applyAlignment="1">
      <alignment horizontal="left" vertical="center" wrapText="1"/>
    </xf>
    <xf numFmtId="0" fontId="3" fillId="5" borderId="0" xfId="0" applyFont="1" applyFill="1" applyAlignment="1">
      <alignment horizontal="center"/>
    </xf>
    <xf numFmtId="0" fontId="0" fillId="0" borderId="9" xfId="0" applyBorder="1" applyAlignment="1">
      <alignment/>
    </xf>
    <xf numFmtId="0" fontId="0" fillId="0" borderId="1" xfId="0" applyBorder="1" applyAlignment="1">
      <alignment/>
    </xf>
    <xf numFmtId="0" fontId="0" fillId="0" borderId="14" xfId="0" applyBorder="1" applyAlignment="1">
      <alignment horizontal="left"/>
    </xf>
    <xf numFmtId="0" fontId="0" fillId="0" borderId="10" xfId="0" applyBorder="1" applyAlignment="1">
      <alignment horizontal="left"/>
    </xf>
    <xf numFmtId="0" fontId="5" fillId="0" borderId="1" xfId="0" applyFont="1" applyBorder="1" applyAlignment="1">
      <alignment/>
    </xf>
    <xf numFmtId="0" fontId="4" fillId="0" borderId="0" xfId="0" applyFont="1" applyAlignment="1">
      <alignment horizontal="center" wrapText="1"/>
    </xf>
    <xf numFmtId="0" fontId="3" fillId="3" borderId="1" xfId="0" applyFont="1" applyFill="1" applyBorder="1" applyAlignment="1" applyProtection="1">
      <alignment horizontal="center" shrinkToFit="1"/>
      <protection locked="0"/>
    </xf>
  </cellXfs>
  <cellStyles count="6">
    <cellStyle name="Normal" xfId="0"/>
    <cellStyle name="Percent" xfId="15"/>
    <cellStyle name="Currency" xfId="16"/>
    <cellStyle name="Currency [0]" xfId="17"/>
    <cellStyle name="Comma" xfId="18"/>
    <cellStyle name="Comma [0]" xfId="19"/>
  </cellStyles>
  <dxfs count="4">
    <dxf>
      <fill>
        <patternFill patternType="none"/>
      </fill>
      <border>
        <left style="thin"/>
        <right style="thin"/>
        <top style="thin"/>
        <bottom style="thin"/>
        <vertical/>
        <horizontal/>
      </border>
    </dxf>
    <dxf>
      <font>
        <b/>
        <i val="0"/>
        <color rgb="FFFF0000"/>
      </font>
      <border/>
    </dxf>
    <dxf>
      <fill>
        <patternFill>
          <bgColor rgb="FF92D050"/>
        </patternFill>
      </fill>
      <border/>
    </dxf>
    <dxf>
      <font>
        <color auto="1"/>
      </font>
      <fill>
        <patternFill patternType="solid">
          <bgColor theme="0"/>
        </patternFill>
      </fill>
      <border>
        <left style="thin"/>
        <right style="thin"/>
        <top style="thin"/>
        <bottom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21"/>
  <sheetViews>
    <sheetView showGridLines="0" workbookViewId="0" topLeftCell="A1">
      <selection activeCell="D4" sqref="D4"/>
    </sheetView>
  </sheetViews>
  <sheetFormatPr defaultColWidth="0" defaultRowHeight="15" zeroHeight="1"/>
  <cols>
    <col min="1" max="1" width="7.421875" style="0" customWidth="1"/>
    <col min="2" max="2" width="15.00390625" style="0" customWidth="1"/>
    <col min="3" max="3" width="16.8515625" style="0" customWidth="1"/>
    <col min="4" max="4" width="12.57421875" style="0" customWidth="1"/>
    <col min="5" max="5" width="17.8515625" style="0" customWidth="1"/>
    <col min="6" max="6" width="9.140625" style="0" customWidth="1"/>
    <col min="7" max="7" width="9.140625" style="0" hidden="1" customWidth="1"/>
    <col min="8" max="8" width="4.00390625" style="0" hidden="1" customWidth="1"/>
    <col min="9" max="9" width="7.00390625" style="0" hidden="1" customWidth="1"/>
    <col min="10" max="10" width="2.00390625" style="0" hidden="1" customWidth="1"/>
    <col min="11" max="11" width="2.28125" style="0" hidden="1" customWidth="1"/>
    <col min="12" max="12" width="7.00390625" style="0" hidden="1" customWidth="1"/>
    <col min="13" max="13" width="3.00390625" style="0" hidden="1" customWidth="1"/>
    <col min="14" max="16" width="9.140625" style="0" hidden="1" customWidth="1"/>
    <col min="17" max="21" width="0" style="0" hidden="1" customWidth="1"/>
    <col min="22" max="16384" width="9.140625" style="0" hidden="1" customWidth="1"/>
  </cols>
  <sheetData>
    <row r="1" spans="1:6" ht="15">
      <c r="A1" s="1"/>
      <c r="B1" s="1"/>
      <c r="C1" s="1"/>
      <c r="D1" s="1"/>
      <c r="E1" s="1"/>
      <c r="F1" s="1"/>
    </row>
    <row r="2" spans="1:6" ht="120" customHeight="1">
      <c r="A2" s="1"/>
      <c r="B2" s="40" t="s">
        <v>53</v>
      </c>
      <c r="C2" s="40"/>
      <c r="D2" s="40"/>
      <c r="E2" s="40"/>
      <c r="F2" s="1"/>
    </row>
    <row r="3" spans="1:6" ht="15">
      <c r="A3" s="1"/>
      <c r="B3" s="1"/>
      <c r="C3" s="1"/>
      <c r="D3" s="1"/>
      <c r="E3" s="1"/>
      <c r="F3" s="1"/>
    </row>
    <row r="4" spans="1:13" ht="15">
      <c r="A4" s="1"/>
      <c r="B4" s="1"/>
      <c r="C4" s="4" t="s">
        <v>0</v>
      </c>
      <c r="D4" s="37" t="s">
        <v>1</v>
      </c>
      <c r="E4" s="1"/>
      <c r="F4" s="1"/>
      <c r="H4" t="s">
        <v>1</v>
      </c>
      <c r="I4" t="s">
        <v>4</v>
      </c>
      <c r="J4">
        <v>1</v>
      </c>
      <c r="L4" t="str">
        <f>D4&amp;D5</f>
        <v>YesNo</v>
      </c>
      <c r="M4">
        <f>VLOOKUP(L4,I4:J7,2,FALSE)</f>
        <v>2</v>
      </c>
    </row>
    <row r="5" spans="1:10" ht="15">
      <c r="A5" s="1"/>
      <c r="B5" s="1"/>
      <c r="C5" s="4" t="s">
        <v>2</v>
      </c>
      <c r="D5" s="37" t="s">
        <v>3</v>
      </c>
      <c r="E5" s="1"/>
      <c r="F5" s="1"/>
      <c r="H5" t="s">
        <v>3</v>
      </c>
      <c r="I5" t="s">
        <v>5</v>
      </c>
      <c r="J5">
        <v>2</v>
      </c>
    </row>
    <row r="6" spans="1:10" ht="15">
      <c r="A6" s="1"/>
      <c r="B6" s="1"/>
      <c r="C6" s="1"/>
      <c r="D6" s="1"/>
      <c r="E6" s="1"/>
      <c r="F6" s="1"/>
      <c r="I6" t="s">
        <v>6</v>
      </c>
      <c r="J6">
        <v>3</v>
      </c>
    </row>
    <row r="7" spans="1:21" ht="15">
      <c r="A7" s="1"/>
      <c r="B7" s="1"/>
      <c r="C7" s="1"/>
      <c r="D7" s="2" t="s">
        <v>21</v>
      </c>
      <c r="E7" s="1"/>
      <c r="F7" s="1"/>
      <c r="I7" t="s">
        <v>7</v>
      </c>
      <c r="J7">
        <v>4</v>
      </c>
      <c r="P7" t="s">
        <v>9</v>
      </c>
      <c r="Q7" t="s">
        <v>8</v>
      </c>
      <c r="R7" t="s">
        <v>9</v>
      </c>
      <c r="S7" t="s">
        <v>8</v>
      </c>
      <c r="T7" t="str">
        <f aca="true" t="shared" si="0" ref="T7:T19">IF($M$4=1,P7,IF($M$4=2,Q7,IF($M$4=3,R7,IF($M$4=4,S7,""))))</f>
        <v>A+</v>
      </c>
      <c r="U7" t="str">
        <f>IF(T7=0,"blank","")</f>
        <v/>
      </c>
    </row>
    <row r="8" spans="1:21" ht="15">
      <c r="A8" s="1"/>
      <c r="B8" s="1"/>
      <c r="C8" s="3" t="str">
        <f aca="true" t="shared" si="1" ref="C8:C20">IF(T7=0,"",T7)</f>
        <v>A+</v>
      </c>
      <c r="D8" s="5">
        <v>4</v>
      </c>
      <c r="E8" s="1"/>
      <c r="F8" s="1"/>
      <c r="P8" t="s">
        <v>12</v>
      </c>
      <c r="Q8" t="s">
        <v>9</v>
      </c>
      <c r="R8" t="s">
        <v>10</v>
      </c>
      <c r="S8" t="s">
        <v>9</v>
      </c>
      <c r="T8" t="str">
        <f t="shared" si="0"/>
        <v>A</v>
      </c>
      <c r="U8" t="str">
        <f aca="true" t="shared" si="2" ref="U8:U19">IF(T8=0,"blank","")</f>
        <v/>
      </c>
    </row>
    <row r="9" spans="1:21" ht="15">
      <c r="A9" s="1"/>
      <c r="B9" s="1"/>
      <c r="C9" s="3" t="str">
        <f t="shared" si="1"/>
        <v>A</v>
      </c>
      <c r="D9" s="5">
        <v>4</v>
      </c>
      <c r="E9" s="1"/>
      <c r="F9" s="1"/>
      <c r="P9" t="s">
        <v>15</v>
      </c>
      <c r="Q9" t="s">
        <v>11</v>
      </c>
      <c r="R9" t="s">
        <v>12</v>
      </c>
      <c r="S9" t="s">
        <v>10</v>
      </c>
      <c r="T9" t="str">
        <f t="shared" si="0"/>
        <v>B+</v>
      </c>
      <c r="U9" t="str">
        <f t="shared" si="2"/>
        <v/>
      </c>
    </row>
    <row r="10" spans="1:21" ht="15">
      <c r="A10" s="1"/>
      <c r="B10" s="1"/>
      <c r="C10" s="3" t="str">
        <f t="shared" si="1"/>
        <v>B+</v>
      </c>
      <c r="D10" s="5">
        <v>3.5</v>
      </c>
      <c r="E10" s="1"/>
      <c r="F10" s="1"/>
      <c r="P10" t="s">
        <v>18</v>
      </c>
      <c r="Q10" t="s">
        <v>12</v>
      </c>
      <c r="R10" t="s">
        <v>13</v>
      </c>
      <c r="S10" t="s">
        <v>11</v>
      </c>
      <c r="T10" t="str">
        <f t="shared" si="0"/>
        <v>B</v>
      </c>
      <c r="U10" t="str">
        <f t="shared" si="2"/>
        <v/>
      </c>
    </row>
    <row r="11" spans="1:21" ht="15">
      <c r="A11" s="1"/>
      <c r="B11" s="1"/>
      <c r="C11" s="3" t="str">
        <f t="shared" si="1"/>
        <v>B</v>
      </c>
      <c r="D11" s="5">
        <v>3</v>
      </c>
      <c r="E11" s="1"/>
      <c r="F11" s="1"/>
      <c r="P11" t="s">
        <v>20</v>
      </c>
      <c r="Q11" t="s">
        <v>14</v>
      </c>
      <c r="R11" t="s">
        <v>15</v>
      </c>
      <c r="S11" t="s">
        <v>12</v>
      </c>
      <c r="T11" t="str">
        <f t="shared" si="0"/>
        <v>C+</v>
      </c>
      <c r="U11" t="str">
        <f t="shared" si="2"/>
        <v/>
      </c>
    </row>
    <row r="12" spans="1:21" ht="15">
      <c r="A12" s="1"/>
      <c r="B12" s="1"/>
      <c r="C12" s="3" t="str">
        <f t="shared" si="1"/>
        <v>C+</v>
      </c>
      <c r="D12" s="5">
        <v>2.5</v>
      </c>
      <c r="E12" s="1"/>
      <c r="F12" s="1"/>
      <c r="Q12" t="s">
        <v>15</v>
      </c>
      <c r="R12" t="s">
        <v>16</v>
      </c>
      <c r="S12" t="s">
        <v>13</v>
      </c>
      <c r="T12" t="str">
        <f t="shared" si="0"/>
        <v>C</v>
      </c>
      <c r="U12" t="str">
        <f t="shared" si="2"/>
        <v/>
      </c>
    </row>
    <row r="13" spans="1:21" ht="15">
      <c r="A13" s="1"/>
      <c r="B13" s="1"/>
      <c r="C13" s="3" t="str">
        <f t="shared" si="1"/>
        <v>C</v>
      </c>
      <c r="D13" s="5">
        <v>2</v>
      </c>
      <c r="E13" s="1"/>
      <c r="F13" s="1"/>
      <c r="Q13" t="s">
        <v>17</v>
      </c>
      <c r="R13" t="s">
        <v>18</v>
      </c>
      <c r="S13" t="s">
        <v>14</v>
      </c>
      <c r="T13" t="str">
        <f t="shared" si="0"/>
        <v>D+</v>
      </c>
      <c r="U13" t="str">
        <f t="shared" si="2"/>
        <v/>
      </c>
    </row>
    <row r="14" spans="1:21" ht="15">
      <c r="A14" s="1"/>
      <c r="B14" s="1"/>
      <c r="C14" s="3" t="str">
        <f t="shared" si="1"/>
        <v>D+</v>
      </c>
      <c r="D14" s="5">
        <v>1.5</v>
      </c>
      <c r="E14" s="1"/>
      <c r="F14" s="1"/>
      <c r="Q14" t="s">
        <v>18</v>
      </c>
      <c r="R14" t="s">
        <v>19</v>
      </c>
      <c r="S14" t="s">
        <v>15</v>
      </c>
      <c r="T14" t="str">
        <f t="shared" si="0"/>
        <v>D</v>
      </c>
      <c r="U14" t="str">
        <f t="shared" si="2"/>
        <v/>
      </c>
    </row>
    <row r="15" spans="1:21" ht="15">
      <c r="A15" s="1"/>
      <c r="B15" s="1"/>
      <c r="C15" s="3" t="str">
        <f t="shared" si="1"/>
        <v>D</v>
      </c>
      <c r="D15" s="5">
        <v>1</v>
      </c>
      <c r="E15" s="1"/>
      <c r="F15" s="1"/>
      <c r="Q15" t="s">
        <v>20</v>
      </c>
      <c r="R15" t="s">
        <v>20</v>
      </c>
      <c r="S15" t="s">
        <v>16</v>
      </c>
      <c r="T15" t="str">
        <f t="shared" si="0"/>
        <v>F</v>
      </c>
      <c r="U15" t="str">
        <f t="shared" si="2"/>
        <v/>
      </c>
    </row>
    <row r="16" spans="1:21" ht="15">
      <c r="A16" s="1"/>
      <c r="B16" s="1"/>
      <c r="C16" s="3" t="str">
        <f t="shared" si="1"/>
        <v>F</v>
      </c>
      <c r="D16" s="5">
        <v>0</v>
      </c>
      <c r="E16" s="1"/>
      <c r="F16" s="1"/>
      <c r="S16" t="s">
        <v>17</v>
      </c>
      <c r="T16">
        <f t="shared" si="0"/>
        <v>0</v>
      </c>
      <c r="U16" t="str">
        <f t="shared" si="2"/>
        <v>blank</v>
      </c>
    </row>
    <row r="17" spans="1:21" ht="15">
      <c r="A17" s="1"/>
      <c r="B17" s="1"/>
      <c r="C17" s="3" t="str">
        <f t="shared" si="1"/>
        <v/>
      </c>
      <c r="D17" s="5">
        <v>0</v>
      </c>
      <c r="E17" s="1"/>
      <c r="F17" s="1"/>
      <c r="S17" t="s">
        <v>18</v>
      </c>
      <c r="T17">
        <f t="shared" si="0"/>
        <v>0</v>
      </c>
      <c r="U17" t="str">
        <f t="shared" si="2"/>
        <v>blank</v>
      </c>
    </row>
    <row r="18" spans="1:21" ht="15">
      <c r="A18" s="1"/>
      <c r="B18" s="1"/>
      <c r="C18" s="3" t="str">
        <f t="shared" si="1"/>
        <v/>
      </c>
      <c r="D18" s="5">
        <v>0</v>
      </c>
      <c r="E18" s="1"/>
      <c r="F18" s="1"/>
      <c r="S18" t="s">
        <v>19</v>
      </c>
      <c r="T18">
        <f t="shared" si="0"/>
        <v>0</v>
      </c>
      <c r="U18" t="str">
        <f t="shared" si="2"/>
        <v>blank</v>
      </c>
    </row>
    <row r="19" spans="1:21" ht="15">
      <c r="A19" s="1"/>
      <c r="B19" s="1"/>
      <c r="C19" s="3" t="str">
        <f t="shared" si="1"/>
        <v/>
      </c>
      <c r="D19" s="5">
        <v>0</v>
      </c>
      <c r="E19" s="1"/>
      <c r="F19" s="1"/>
      <c r="S19" t="s">
        <v>20</v>
      </c>
      <c r="T19">
        <f t="shared" si="0"/>
        <v>0</v>
      </c>
      <c r="U19" t="str">
        <f t="shared" si="2"/>
        <v>blank</v>
      </c>
    </row>
    <row r="20" spans="1:6" ht="15">
      <c r="A20" s="1"/>
      <c r="B20" s="1"/>
      <c r="C20" s="3" t="str">
        <f t="shared" si="1"/>
        <v/>
      </c>
      <c r="D20" s="5">
        <v>0</v>
      </c>
      <c r="E20" s="1"/>
      <c r="F20" s="1"/>
    </row>
    <row r="21" spans="1:6" ht="15">
      <c r="A21" s="1"/>
      <c r="B21" s="1"/>
      <c r="C21" s="1"/>
      <c r="D21" s="1"/>
      <c r="E21" s="1"/>
      <c r="F21" s="1"/>
    </row>
    <row r="22" ht="15" hidden="1"/>
    <row r="23" ht="15" hidden="1"/>
    <row r="24" ht="15" hidden="1"/>
    <row r="25" ht="15" hidden="1"/>
    <row r="26" ht="15" hidden="1"/>
    <row r="27" ht="15" hidden="1"/>
    <row r="28" ht="15" hidden="1"/>
    <row r="29" ht="15" hidden="1"/>
    <row r="30" ht="15" hidden="1"/>
    <row r="31" ht="15" hidden="1"/>
    <row r="32" ht="15" hidden="1"/>
    <row r="33" ht="15" hidden="1"/>
  </sheetData>
  <sheetProtection password="C9EF" sheet="1" objects="1" scenarios="1" selectLockedCells="1"/>
  <mergeCells count="1">
    <mergeCell ref="B2:E2"/>
  </mergeCells>
  <conditionalFormatting sqref="C8:D20">
    <cfRule type="expression" priority="2" dxfId="3">
      <formula>$U7=""</formula>
    </cfRule>
  </conditionalFormatting>
  <conditionalFormatting sqref="D8:D20">
    <cfRule type="expression" priority="1" dxfId="2">
      <formula>$U7=""</formula>
    </cfRule>
  </conditionalFormatting>
  <dataValidations count="1">
    <dataValidation type="list" allowBlank="1" showInputMessage="1" showErrorMessage="1" sqref="D4:D5">
      <formula1>$H$4:$H$5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2:BA90"/>
  <sheetViews>
    <sheetView showGridLines="0" tabSelected="1" workbookViewId="0" topLeftCell="A1">
      <pane ySplit="4" topLeftCell="A5" activePane="bottomLeft" state="frozen"/>
      <selection pane="bottomLeft" activeCell="D9" sqref="D9"/>
    </sheetView>
  </sheetViews>
  <sheetFormatPr defaultColWidth="0" defaultRowHeight="15" zeroHeight="1"/>
  <cols>
    <col min="1" max="1" width="2.8515625" style="0" customWidth="1"/>
    <col min="2" max="2" width="24.7109375" style="0" customWidth="1"/>
    <col min="3" max="3" width="12.7109375" style="0" customWidth="1"/>
    <col min="4" max="4" width="8.57421875" style="0" customWidth="1"/>
    <col min="5" max="5" width="9.421875" style="0" bestFit="1" customWidth="1"/>
    <col min="6" max="6" width="15.00390625" style="0" customWidth="1"/>
    <col min="7" max="7" width="5.7109375" style="0" customWidth="1"/>
    <col min="8" max="8" width="24.7109375" style="0" customWidth="1"/>
    <col min="9" max="9" width="13.57421875" style="0" customWidth="1"/>
    <col min="10" max="11" width="9.140625" style="0" customWidth="1"/>
    <col min="12" max="12" width="13.57421875" style="0" customWidth="1"/>
    <col min="13" max="13" width="4.7109375" style="0" customWidth="1"/>
    <col min="14" max="33" width="9.140625" style="0" hidden="1" customWidth="1"/>
    <col min="34" max="34" width="13.140625" style="0" hidden="1" customWidth="1"/>
    <col min="35" max="35" width="15.00390625" style="0" hidden="1" customWidth="1"/>
    <col min="36" max="37" width="9.140625" style="0" hidden="1" customWidth="1"/>
    <col min="38" max="38" width="13.00390625" style="0" hidden="1" customWidth="1"/>
    <col min="39" max="16384" width="9.140625" style="0" hidden="1" customWidth="1"/>
  </cols>
  <sheetData>
    <row r="1" ht="9" customHeight="1"/>
    <row r="2" spans="2:12" ht="18.75" customHeight="1">
      <c r="B2" s="38" t="s">
        <v>60</v>
      </c>
      <c r="C2" s="48"/>
      <c r="D2" s="48"/>
      <c r="E2" s="48"/>
      <c r="F2" s="48"/>
      <c r="H2" s="38" t="s">
        <v>61</v>
      </c>
      <c r="I2" s="48"/>
      <c r="J2" s="48"/>
      <c r="K2" s="48"/>
      <c r="L2" s="48"/>
    </row>
    <row r="3" ht="6.75" customHeight="1"/>
    <row r="4" spans="2:12" ht="33" customHeight="1">
      <c r="B4" s="47" t="s">
        <v>42</v>
      </c>
      <c r="C4" s="47"/>
      <c r="D4" s="47"/>
      <c r="E4" s="47"/>
      <c r="F4" s="47"/>
      <c r="G4" s="47"/>
      <c r="H4" s="47"/>
      <c r="I4" s="47"/>
      <c r="J4" s="47"/>
      <c r="K4" s="47"/>
      <c r="L4" s="47"/>
    </row>
    <row r="5" ht="11.25" customHeight="1"/>
    <row r="6" spans="2:20" ht="18.75">
      <c r="B6" s="41" t="s">
        <v>38</v>
      </c>
      <c r="C6" s="41"/>
      <c r="D6" s="41"/>
      <c r="E6" s="41"/>
      <c r="F6" s="41"/>
      <c r="G6" s="41"/>
      <c r="H6" s="41"/>
      <c r="I6" s="41"/>
      <c r="J6" s="41"/>
      <c r="K6" s="41"/>
      <c r="L6" s="41"/>
      <c r="S6" t="s">
        <v>1</v>
      </c>
      <c r="T6" s="6">
        <f>'GPA scale setup instructions'!D8</f>
        <v>4</v>
      </c>
    </row>
    <row r="7" spans="2:35" ht="15.75" thickBot="1">
      <c r="B7" s="26" t="s">
        <v>59</v>
      </c>
      <c r="H7" s="26" t="s">
        <v>29</v>
      </c>
      <c r="S7" t="s">
        <v>3</v>
      </c>
      <c r="AI7">
        <f>IF(SUM(AI9:AI87)=0,"",(SUM(AH9:AH87)/SUM(AI9:AI87))*T6)</f>
        <v>4</v>
      </c>
    </row>
    <row r="8" spans="2:53" ht="15">
      <c r="B8" s="8" t="s">
        <v>22</v>
      </c>
      <c r="C8" s="9" t="s">
        <v>23</v>
      </c>
      <c r="D8" s="9" t="s">
        <v>24</v>
      </c>
      <c r="E8" s="9" t="s">
        <v>21</v>
      </c>
      <c r="F8" s="10" t="s">
        <v>25</v>
      </c>
      <c r="H8" s="8" t="s">
        <v>22</v>
      </c>
      <c r="I8" s="9" t="s">
        <v>23</v>
      </c>
      <c r="J8" s="9" t="s">
        <v>24</v>
      </c>
      <c r="K8" s="9" t="s">
        <v>21</v>
      </c>
      <c r="L8" s="10" t="s">
        <v>25</v>
      </c>
      <c r="Q8" t="str">
        <f>IF('GPA scale setup instructions'!T7=0,"",'GPA scale setup instructions'!T7)</f>
        <v>A+</v>
      </c>
      <c r="V8" t="s">
        <v>47</v>
      </c>
      <c r="W8" t="s">
        <v>48</v>
      </c>
      <c r="X8" t="s">
        <v>49</v>
      </c>
      <c r="Y8" t="s">
        <v>21</v>
      </c>
      <c r="Z8" t="s">
        <v>50</v>
      </c>
      <c r="AA8" t="s">
        <v>30</v>
      </c>
      <c r="AB8" t="s">
        <v>31</v>
      </c>
      <c r="AF8" t="s">
        <v>43</v>
      </c>
      <c r="AH8" t="s">
        <v>44</v>
      </c>
      <c r="AI8" t="s">
        <v>45</v>
      </c>
      <c r="AL8" t="s">
        <v>46</v>
      </c>
      <c r="AO8" t="s">
        <v>51</v>
      </c>
      <c r="AW8">
        <v>2</v>
      </c>
      <c r="AX8">
        <v>3</v>
      </c>
      <c r="AY8">
        <v>4</v>
      </c>
      <c r="AZ8">
        <v>5</v>
      </c>
      <c r="BA8">
        <v>6</v>
      </c>
    </row>
    <row r="9" spans="2:53" ht="15">
      <c r="B9" s="18" t="s">
        <v>54</v>
      </c>
      <c r="C9" s="7">
        <v>2</v>
      </c>
      <c r="D9" s="7" t="s">
        <v>8</v>
      </c>
      <c r="E9" s="19">
        <f>IF(D9="",0,VLOOKUP(D9,'GPA scale setup instructions'!$C$8:$D$20,2,FALSE))</f>
        <v>4</v>
      </c>
      <c r="F9" s="11"/>
      <c r="H9" s="18"/>
      <c r="I9" s="7"/>
      <c r="J9" s="7"/>
      <c r="K9" s="19">
        <f>IF(J9="",0,VLOOKUP(J9,'GPA scale setup instructions'!$C$8:$D$20,2,FALSE))</f>
        <v>0</v>
      </c>
      <c r="L9" s="11"/>
      <c r="Q9" t="str">
        <f>IF('GPA scale setup instructions'!T8=0,"",'GPA scale setup instructions'!T8)</f>
        <v>A</v>
      </c>
      <c r="U9" t="str">
        <f>B7</f>
        <v>Semester 1 (Fall 2011)</v>
      </c>
      <c r="V9" t="str">
        <f>B9</f>
        <v>Intro to IT</v>
      </c>
      <c r="W9">
        <f aca="true" t="shared" si="0" ref="W9:Z18">C9</f>
        <v>2</v>
      </c>
      <c r="X9" t="str">
        <f t="shared" si="0"/>
        <v>A+</v>
      </c>
      <c r="Y9">
        <f t="shared" si="0"/>
        <v>4</v>
      </c>
      <c r="Z9">
        <f t="shared" si="0"/>
        <v>0</v>
      </c>
      <c r="AA9">
        <f aca="true" t="shared" si="1" ref="AA9:AA18">C9*E9</f>
        <v>8</v>
      </c>
      <c r="AB9">
        <f>IF(D9="",0,C9*$T$6)</f>
        <v>8</v>
      </c>
      <c r="AF9">
        <f>F9</f>
        <v>0</v>
      </c>
      <c r="AH9">
        <f>IF($AF9="Yes",AA9,0)</f>
        <v>0</v>
      </c>
      <c r="AI9">
        <f>IF($AF9="Yes",AB9,0)</f>
        <v>0</v>
      </c>
      <c r="AL9" t="str">
        <f aca="true" t="shared" si="2" ref="AL9:AL73">IF(_xlfn.IFERROR(AA9,"Error")="Error","Error","")</f>
        <v/>
      </c>
      <c r="AN9">
        <f>IF(AO9="",0,1)</f>
        <v>0</v>
      </c>
      <c r="AO9" t="str">
        <f>IF($Z9="Yes",V9,"")</f>
        <v/>
      </c>
      <c r="AP9" t="str">
        <f aca="true" t="shared" si="3" ref="AP9:AR9">IF($Z9="Yes",W9,"")</f>
        <v/>
      </c>
      <c r="AQ9" t="str">
        <f t="shared" si="3"/>
        <v/>
      </c>
      <c r="AR9" t="str">
        <f t="shared" si="3"/>
        <v/>
      </c>
      <c r="AS9" t="str">
        <f>IF($Z9="Yes",$U$9,"")</f>
        <v/>
      </c>
      <c r="AV9">
        <v>1</v>
      </c>
      <c r="AW9" t="str">
        <f>IF(IF(COUNTIF($AN$9:$AN$87,$AV9)=1,VLOOKUP($AV9,$AN$9:$AR$87,AW$8,FALSE),"")=0,"Blank",IF(COUNTIF($AN$9:$AN$87,$AV9)=1,VLOOKUP($AV9,$AN$9:$AR$87,AW$8,FALSE),""))</f>
        <v>Math</v>
      </c>
      <c r="AX9">
        <f aca="true" t="shared" si="4" ref="AX9:AZ24">IF(IF(COUNTIF($AN$9:$AN$87,$AV9)=1,VLOOKUP($AV9,$AN$9:$AR$87,AX$8,FALSE),"")=0,"Blank",IF(COUNTIF($AN$9:$AN$87,$AV9)=1,VLOOKUP($AV9,$AN$9:$AR$87,AX$8,FALSE),""))</f>
        <v>2</v>
      </c>
      <c r="AY9" t="str">
        <f t="shared" si="4"/>
        <v>A</v>
      </c>
      <c r="AZ9">
        <f t="shared" si="4"/>
        <v>4</v>
      </c>
      <c r="BA9" t="str">
        <f>IF(IF(COUNTIF($AN$9:$AN$87,$AV9)=1,VLOOKUP($AV9,$AN$9:$AS$87,BA$8,FALSE),"")=0,"Blank",IF(COUNTIF($AN$9:$AN$87,$AV9)=1,VLOOKUP($AV9,$AN$9:$AS$87,BA$8,FALSE),""))</f>
        <v>Semester 1 (Fall 2011)</v>
      </c>
    </row>
    <row r="10" spans="2:53" ht="15">
      <c r="B10" s="18" t="s">
        <v>55</v>
      </c>
      <c r="C10" s="7">
        <v>2</v>
      </c>
      <c r="D10" s="7" t="s">
        <v>9</v>
      </c>
      <c r="E10" s="19">
        <f>IF(D10="",0,VLOOKUP(D10,'GPA scale setup instructions'!$C$8:$D$20,2,FALSE))</f>
        <v>4</v>
      </c>
      <c r="F10" s="11" t="s">
        <v>1</v>
      </c>
      <c r="H10" s="18"/>
      <c r="I10" s="7"/>
      <c r="J10" s="7"/>
      <c r="K10" s="19">
        <f>IF(J10="",0,VLOOKUP(J10,'GPA scale setup instructions'!$C$8:$D$20,2,FALSE))</f>
        <v>0</v>
      </c>
      <c r="L10" s="11"/>
      <c r="Q10" t="str">
        <f>IF('GPA scale setup instructions'!T9=0,"",'GPA scale setup instructions'!T9)</f>
        <v>B+</v>
      </c>
      <c r="V10" t="str">
        <f aca="true" t="shared" si="5" ref="V10:V18">B10</f>
        <v>Math</v>
      </c>
      <c r="W10">
        <f t="shared" si="0"/>
        <v>2</v>
      </c>
      <c r="X10" t="str">
        <f t="shared" si="0"/>
        <v>A</v>
      </c>
      <c r="Y10">
        <f t="shared" si="0"/>
        <v>4</v>
      </c>
      <c r="Z10" t="str">
        <f t="shared" si="0"/>
        <v>Yes</v>
      </c>
      <c r="AA10">
        <f t="shared" si="1"/>
        <v>8</v>
      </c>
      <c r="AB10">
        <f aca="true" t="shared" si="6" ref="AB10:AB18">IF(D10="",0,C10*$T$6)</f>
        <v>8</v>
      </c>
      <c r="AF10" t="str">
        <f aca="true" t="shared" si="7" ref="AF10:AF18">F10</f>
        <v>Yes</v>
      </c>
      <c r="AH10">
        <f aca="true" t="shared" si="8" ref="AH10:AH73">IF($AF10="Yes",AA10,0)</f>
        <v>8</v>
      </c>
      <c r="AI10">
        <f aca="true" t="shared" si="9" ref="AI10:AI73">IF($AF10="Yes",AB10,0)</f>
        <v>8</v>
      </c>
      <c r="AL10" t="str">
        <f t="shared" si="2"/>
        <v/>
      </c>
      <c r="AN10">
        <f>IF(AO10="",0,COUNTIF($AN$9:AN9,"&gt;0")+1)</f>
        <v>1</v>
      </c>
      <c r="AO10" t="str">
        <f aca="true" t="shared" si="10" ref="AO10:AO20">IF($Z10="Yes",V10,"")</f>
        <v>Math</v>
      </c>
      <c r="AP10">
        <f aca="true" t="shared" si="11" ref="AP10:AP20">IF($Z10="Yes",W10,"")</f>
        <v>2</v>
      </c>
      <c r="AQ10" t="str">
        <f aca="true" t="shared" si="12" ref="AQ10:AQ20">IF($Z10="Yes",X10,"")</f>
        <v>A</v>
      </c>
      <c r="AR10">
        <f aca="true" t="shared" si="13" ref="AR10:AR20">IF($Z10="Yes",Y10,"")</f>
        <v>4</v>
      </c>
      <c r="AS10" t="str">
        <f aca="true" t="shared" si="14" ref="AS10:AS18">IF($Z10="Yes",$U$9,"")</f>
        <v>Semester 1 (Fall 2011)</v>
      </c>
      <c r="AV10">
        <v>2</v>
      </c>
      <c r="AW10" t="str">
        <f aca="true" t="shared" si="15" ref="AW10:AZ41">IF(IF(COUNTIF($AN$9:$AN$87,$AV10)=1,VLOOKUP($AV10,$AN$9:$AR$87,AW$8,FALSE),"")=0,"Blank",IF(COUNTIF($AN$9:$AN$87,$AV10)=1,VLOOKUP($AV10,$AN$9:$AR$87,AW$8,FALSE),""))</f>
        <v>Art Appreciation</v>
      </c>
      <c r="AX10">
        <f t="shared" si="4"/>
        <v>1</v>
      </c>
      <c r="AY10" t="str">
        <f t="shared" si="4"/>
        <v>A</v>
      </c>
      <c r="AZ10">
        <f t="shared" si="4"/>
        <v>4</v>
      </c>
      <c r="BA10" t="str">
        <f aca="true" t="shared" si="16" ref="BA10:BA73">IF(IF(COUNTIF($AN$9:$AN$87,$AV10)=1,VLOOKUP($AV10,$AN$9:$AS$87,BA$8,FALSE),"")=0,"Blank",IF(COUNTIF($AN$9:$AN$87,$AV10)=1,VLOOKUP($AV10,$AN$9:$AS$87,BA$8,FALSE),""))</f>
        <v>Semester 1 (Fall 2011)</v>
      </c>
    </row>
    <row r="11" spans="2:53" ht="15">
      <c r="B11" s="18" t="s">
        <v>56</v>
      </c>
      <c r="C11" s="7">
        <v>4</v>
      </c>
      <c r="D11" s="7" t="s">
        <v>15</v>
      </c>
      <c r="E11" s="19">
        <f>IF(D11="",0,VLOOKUP(D11,'GPA scale setup instructions'!$C$8:$D$20,2,FALSE))</f>
        <v>2</v>
      </c>
      <c r="F11" s="11"/>
      <c r="H11" s="18"/>
      <c r="I11" s="7"/>
      <c r="J11" s="7"/>
      <c r="K11" s="19">
        <f>IF(J11="",0,VLOOKUP(J11,'GPA scale setup instructions'!$C$8:$D$20,2,FALSE))</f>
        <v>0</v>
      </c>
      <c r="L11" s="11"/>
      <c r="Q11" t="str">
        <f>IF('GPA scale setup instructions'!T10=0,"",'GPA scale setup instructions'!T10)</f>
        <v>B</v>
      </c>
      <c r="V11" t="str">
        <f t="shared" si="5"/>
        <v>Physics</v>
      </c>
      <c r="W11">
        <f t="shared" si="0"/>
        <v>4</v>
      </c>
      <c r="X11" t="str">
        <f t="shared" si="0"/>
        <v>C</v>
      </c>
      <c r="Y11">
        <f t="shared" si="0"/>
        <v>2</v>
      </c>
      <c r="Z11">
        <f t="shared" si="0"/>
        <v>0</v>
      </c>
      <c r="AA11">
        <f t="shared" si="1"/>
        <v>8</v>
      </c>
      <c r="AB11">
        <f t="shared" si="6"/>
        <v>16</v>
      </c>
      <c r="AF11">
        <f t="shared" si="7"/>
        <v>0</v>
      </c>
      <c r="AH11">
        <f t="shared" si="8"/>
        <v>0</v>
      </c>
      <c r="AI11">
        <f t="shared" si="9"/>
        <v>0</v>
      </c>
      <c r="AL11" t="str">
        <f t="shared" si="2"/>
        <v/>
      </c>
      <c r="AN11">
        <f>IF(AO11="",0,COUNTIF($AN$9:AN10,"&gt;0")+1)</f>
        <v>0</v>
      </c>
      <c r="AO11" t="str">
        <f t="shared" si="10"/>
        <v/>
      </c>
      <c r="AP11" t="str">
        <f t="shared" si="11"/>
        <v/>
      </c>
      <c r="AQ11" t="str">
        <f t="shared" si="12"/>
        <v/>
      </c>
      <c r="AR11" t="str">
        <f t="shared" si="13"/>
        <v/>
      </c>
      <c r="AS11" t="str">
        <f t="shared" si="14"/>
        <v/>
      </c>
      <c r="AV11">
        <v>3</v>
      </c>
      <c r="AW11" t="str">
        <f t="shared" si="15"/>
        <v/>
      </c>
      <c r="AX11" t="str">
        <f t="shared" si="4"/>
        <v/>
      </c>
      <c r="AY11" t="str">
        <f t="shared" si="4"/>
        <v/>
      </c>
      <c r="AZ11" t="str">
        <f t="shared" si="4"/>
        <v/>
      </c>
      <c r="BA11" t="str">
        <f t="shared" si="16"/>
        <v/>
      </c>
    </row>
    <row r="12" spans="2:53" ht="15">
      <c r="B12" s="18" t="s">
        <v>57</v>
      </c>
      <c r="C12" s="7">
        <v>1</v>
      </c>
      <c r="D12" s="7" t="s">
        <v>9</v>
      </c>
      <c r="E12" s="19">
        <f>IF(D12="",0,VLOOKUP(D12,'GPA scale setup instructions'!$C$8:$D$20,2,FALSE))</f>
        <v>4</v>
      </c>
      <c r="F12" s="11" t="s">
        <v>1</v>
      </c>
      <c r="H12" s="18"/>
      <c r="I12" s="7"/>
      <c r="J12" s="7"/>
      <c r="K12" s="19">
        <f>IF(J12="",0,VLOOKUP(J12,'GPA scale setup instructions'!$C$8:$D$20,2,FALSE))</f>
        <v>0</v>
      </c>
      <c r="L12" s="11"/>
      <c r="Q12" t="str">
        <f>IF('GPA scale setup instructions'!T11=0,"",'GPA scale setup instructions'!T11)</f>
        <v>C+</v>
      </c>
      <c r="V12" t="str">
        <f t="shared" si="5"/>
        <v>Art Appreciation</v>
      </c>
      <c r="W12">
        <f t="shared" si="0"/>
        <v>1</v>
      </c>
      <c r="X12" t="str">
        <f t="shared" si="0"/>
        <v>A</v>
      </c>
      <c r="Y12">
        <f t="shared" si="0"/>
        <v>4</v>
      </c>
      <c r="Z12" t="str">
        <f t="shared" si="0"/>
        <v>Yes</v>
      </c>
      <c r="AA12">
        <f t="shared" si="1"/>
        <v>4</v>
      </c>
      <c r="AB12">
        <f t="shared" si="6"/>
        <v>4</v>
      </c>
      <c r="AF12" t="str">
        <f>F12</f>
        <v>Yes</v>
      </c>
      <c r="AH12">
        <f t="shared" si="8"/>
        <v>4</v>
      </c>
      <c r="AI12">
        <f t="shared" si="9"/>
        <v>4</v>
      </c>
      <c r="AL12" t="str">
        <f t="shared" si="2"/>
        <v/>
      </c>
      <c r="AN12">
        <f>IF(AO12="",0,COUNTIF($AN$9:AN11,"&gt;0")+1)</f>
        <v>2</v>
      </c>
      <c r="AO12" t="str">
        <f t="shared" si="10"/>
        <v>Art Appreciation</v>
      </c>
      <c r="AP12">
        <f t="shared" si="11"/>
        <v>1</v>
      </c>
      <c r="AQ12" t="str">
        <f t="shared" si="12"/>
        <v>A</v>
      </c>
      <c r="AR12">
        <f t="shared" si="13"/>
        <v>4</v>
      </c>
      <c r="AS12" t="str">
        <f t="shared" si="14"/>
        <v>Semester 1 (Fall 2011)</v>
      </c>
      <c r="AV12">
        <v>4</v>
      </c>
      <c r="AW12" t="str">
        <f t="shared" si="15"/>
        <v/>
      </c>
      <c r="AX12" t="str">
        <f t="shared" si="4"/>
        <v/>
      </c>
      <c r="AY12" t="str">
        <f t="shared" si="4"/>
        <v/>
      </c>
      <c r="AZ12" t="str">
        <f t="shared" si="4"/>
        <v/>
      </c>
      <c r="BA12" t="str">
        <f t="shared" si="16"/>
        <v/>
      </c>
    </row>
    <row r="13" spans="2:53" ht="15">
      <c r="B13" s="18" t="s">
        <v>58</v>
      </c>
      <c r="C13" s="7">
        <v>1</v>
      </c>
      <c r="D13" s="7" t="s">
        <v>11</v>
      </c>
      <c r="E13" s="19">
        <f>IF(D13="",0,VLOOKUP(D13,'GPA scale setup instructions'!$C$8:$D$20,2,FALSE))</f>
        <v>3.5</v>
      </c>
      <c r="F13" s="11"/>
      <c r="H13" s="18"/>
      <c r="I13" s="7"/>
      <c r="J13" s="7"/>
      <c r="K13" s="19">
        <f>IF(J13="",0,VLOOKUP(J13,'GPA scale setup instructions'!$C$8:$D$20,2,FALSE))</f>
        <v>0</v>
      </c>
      <c r="L13" s="11"/>
      <c r="Q13" t="str">
        <f>IF('GPA scale setup instructions'!T12=0,"",'GPA scale setup instructions'!T12)</f>
        <v>C</v>
      </c>
      <c r="V13" t="str">
        <f t="shared" si="5"/>
        <v>Gym</v>
      </c>
      <c r="W13">
        <f t="shared" si="0"/>
        <v>1</v>
      </c>
      <c r="X13" t="str">
        <f t="shared" si="0"/>
        <v>B+</v>
      </c>
      <c r="Y13">
        <f t="shared" si="0"/>
        <v>3.5</v>
      </c>
      <c r="Z13">
        <f t="shared" si="0"/>
        <v>0</v>
      </c>
      <c r="AA13">
        <f t="shared" si="1"/>
        <v>3.5</v>
      </c>
      <c r="AB13">
        <f t="shared" si="6"/>
        <v>4</v>
      </c>
      <c r="AF13">
        <f t="shared" si="7"/>
        <v>0</v>
      </c>
      <c r="AH13">
        <f t="shared" si="8"/>
        <v>0</v>
      </c>
      <c r="AI13">
        <f t="shared" si="9"/>
        <v>0</v>
      </c>
      <c r="AL13" t="str">
        <f t="shared" si="2"/>
        <v/>
      </c>
      <c r="AN13">
        <f>IF(AO13="",0,COUNTIF($AN$9:AN12,"&gt;0")+1)</f>
        <v>0</v>
      </c>
      <c r="AO13" t="str">
        <f t="shared" si="10"/>
        <v/>
      </c>
      <c r="AP13" t="str">
        <f t="shared" si="11"/>
        <v/>
      </c>
      <c r="AQ13" t="str">
        <f t="shared" si="12"/>
        <v/>
      </c>
      <c r="AR13" t="str">
        <f t="shared" si="13"/>
        <v/>
      </c>
      <c r="AS13" t="str">
        <f t="shared" si="14"/>
        <v/>
      </c>
      <c r="AV13">
        <v>5</v>
      </c>
      <c r="AW13" t="str">
        <f t="shared" si="15"/>
        <v/>
      </c>
      <c r="AX13" t="str">
        <f t="shared" si="4"/>
        <v/>
      </c>
      <c r="AY13" t="str">
        <f t="shared" si="4"/>
        <v/>
      </c>
      <c r="AZ13" t="str">
        <f t="shared" si="4"/>
        <v/>
      </c>
      <c r="BA13" t="str">
        <f t="shared" si="16"/>
        <v/>
      </c>
    </row>
    <row r="14" spans="2:53" ht="15">
      <c r="B14" s="18"/>
      <c r="C14" s="7"/>
      <c r="D14" s="7"/>
      <c r="E14" s="19">
        <f>IF(D14="",0,VLOOKUP(D14,'GPA scale setup instructions'!$C$8:$D$20,2,FALSE))</f>
        <v>0</v>
      </c>
      <c r="F14" s="11"/>
      <c r="H14" s="18"/>
      <c r="I14" s="7"/>
      <c r="J14" s="7"/>
      <c r="K14" s="19">
        <f>IF(J14="",0,VLOOKUP(J14,'GPA scale setup instructions'!$C$8:$D$20,2,FALSE))</f>
        <v>0</v>
      </c>
      <c r="L14" s="11"/>
      <c r="Q14" t="str">
        <f>IF('GPA scale setup instructions'!T13=0,"",'GPA scale setup instructions'!T13)</f>
        <v>D+</v>
      </c>
      <c r="V14">
        <f t="shared" si="5"/>
        <v>0</v>
      </c>
      <c r="W14">
        <f t="shared" si="0"/>
        <v>0</v>
      </c>
      <c r="X14">
        <f t="shared" si="0"/>
        <v>0</v>
      </c>
      <c r="Y14">
        <f t="shared" si="0"/>
        <v>0</v>
      </c>
      <c r="Z14">
        <f t="shared" si="0"/>
        <v>0</v>
      </c>
      <c r="AA14">
        <f t="shared" si="1"/>
        <v>0</v>
      </c>
      <c r="AB14">
        <f t="shared" si="6"/>
        <v>0</v>
      </c>
      <c r="AF14">
        <f t="shared" si="7"/>
        <v>0</v>
      </c>
      <c r="AH14">
        <f t="shared" si="8"/>
        <v>0</v>
      </c>
      <c r="AI14">
        <f t="shared" si="9"/>
        <v>0</v>
      </c>
      <c r="AL14" t="str">
        <f t="shared" si="2"/>
        <v/>
      </c>
      <c r="AN14">
        <f>IF(AO14="",0,COUNTIF($AN$9:AN13,"&gt;0")+1)</f>
        <v>0</v>
      </c>
      <c r="AO14" t="str">
        <f t="shared" si="10"/>
        <v/>
      </c>
      <c r="AP14" t="str">
        <f t="shared" si="11"/>
        <v/>
      </c>
      <c r="AQ14" t="str">
        <f t="shared" si="12"/>
        <v/>
      </c>
      <c r="AR14" t="str">
        <f t="shared" si="13"/>
        <v/>
      </c>
      <c r="AS14" t="str">
        <f t="shared" si="14"/>
        <v/>
      </c>
      <c r="AV14">
        <v>6</v>
      </c>
      <c r="AW14" t="str">
        <f t="shared" si="15"/>
        <v/>
      </c>
      <c r="AX14" t="str">
        <f t="shared" si="4"/>
        <v/>
      </c>
      <c r="AY14" t="str">
        <f t="shared" si="4"/>
        <v/>
      </c>
      <c r="AZ14" t="str">
        <f t="shared" si="4"/>
        <v/>
      </c>
      <c r="BA14" t="str">
        <f t="shared" si="16"/>
        <v/>
      </c>
    </row>
    <row r="15" spans="2:53" ht="15">
      <c r="B15" s="18"/>
      <c r="C15" s="7"/>
      <c r="D15" s="7"/>
      <c r="E15" s="19">
        <f>IF(D15="",0,VLOOKUP(D15,'GPA scale setup instructions'!$C$8:$D$20,2,FALSE))</f>
        <v>0</v>
      </c>
      <c r="F15" s="11"/>
      <c r="H15" s="18"/>
      <c r="I15" s="7"/>
      <c r="J15" s="7"/>
      <c r="K15" s="19">
        <f>IF(J15="",0,VLOOKUP(J15,'GPA scale setup instructions'!$C$8:$D$20,2,FALSE))</f>
        <v>0</v>
      </c>
      <c r="L15" s="11"/>
      <c r="Q15" t="str">
        <f>IF('GPA scale setup instructions'!T14=0,"",'GPA scale setup instructions'!T14)</f>
        <v>D</v>
      </c>
      <c r="V15">
        <f t="shared" si="5"/>
        <v>0</v>
      </c>
      <c r="W15">
        <f t="shared" si="0"/>
        <v>0</v>
      </c>
      <c r="X15">
        <f t="shared" si="0"/>
        <v>0</v>
      </c>
      <c r="Y15">
        <f t="shared" si="0"/>
        <v>0</v>
      </c>
      <c r="Z15">
        <f t="shared" si="0"/>
        <v>0</v>
      </c>
      <c r="AA15">
        <f t="shared" si="1"/>
        <v>0</v>
      </c>
      <c r="AB15">
        <f t="shared" si="6"/>
        <v>0</v>
      </c>
      <c r="AF15">
        <f t="shared" si="7"/>
        <v>0</v>
      </c>
      <c r="AH15">
        <f t="shared" si="8"/>
        <v>0</v>
      </c>
      <c r="AI15">
        <f t="shared" si="9"/>
        <v>0</v>
      </c>
      <c r="AL15" t="str">
        <f t="shared" si="2"/>
        <v/>
      </c>
      <c r="AN15">
        <f>IF(AO15="",0,COUNTIF($AN$9:AN14,"&gt;0")+1)</f>
        <v>0</v>
      </c>
      <c r="AO15" t="str">
        <f t="shared" si="10"/>
        <v/>
      </c>
      <c r="AP15" t="str">
        <f t="shared" si="11"/>
        <v/>
      </c>
      <c r="AQ15" t="str">
        <f t="shared" si="12"/>
        <v/>
      </c>
      <c r="AR15" t="str">
        <f t="shared" si="13"/>
        <v/>
      </c>
      <c r="AS15" t="str">
        <f t="shared" si="14"/>
        <v/>
      </c>
      <c r="AV15">
        <v>7</v>
      </c>
      <c r="AW15" t="str">
        <f t="shared" si="15"/>
        <v/>
      </c>
      <c r="AX15" t="str">
        <f t="shared" si="4"/>
        <v/>
      </c>
      <c r="AY15" t="str">
        <f t="shared" si="4"/>
        <v/>
      </c>
      <c r="AZ15" t="str">
        <f t="shared" si="4"/>
        <v/>
      </c>
      <c r="BA15" t="str">
        <f t="shared" si="16"/>
        <v/>
      </c>
    </row>
    <row r="16" spans="2:53" ht="15">
      <c r="B16" s="18"/>
      <c r="C16" s="7"/>
      <c r="D16" s="7"/>
      <c r="E16" s="19">
        <f>IF(D16="",0,VLOOKUP(D16,'GPA scale setup instructions'!$C$8:$D$20,2,FALSE))</f>
        <v>0</v>
      </c>
      <c r="F16" s="11"/>
      <c r="H16" s="18"/>
      <c r="I16" s="7"/>
      <c r="J16" s="7"/>
      <c r="K16" s="19">
        <f>IF(J16="",0,VLOOKUP(J16,'GPA scale setup instructions'!$C$8:$D$20,2,FALSE))</f>
        <v>0</v>
      </c>
      <c r="L16" s="11"/>
      <c r="Q16" t="str">
        <f>IF('GPA scale setup instructions'!T15=0,"",'GPA scale setup instructions'!T15)</f>
        <v>F</v>
      </c>
      <c r="V16">
        <f t="shared" si="5"/>
        <v>0</v>
      </c>
      <c r="W16">
        <f t="shared" si="0"/>
        <v>0</v>
      </c>
      <c r="X16">
        <f t="shared" si="0"/>
        <v>0</v>
      </c>
      <c r="Y16">
        <f t="shared" si="0"/>
        <v>0</v>
      </c>
      <c r="Z16">
        <f t="shared" si="0"/>
        <v>0</v>
      </c>
      <c r="AA16">
        <f t="shared" si="1"/>
        <v>0</v>
      </c>
      <c r="AB16">
        <f t="shared" si="6"/>
        <v>0</v>
      </c>
      <c r="AF16">
        <f t="shared" si="7"/>
        <v>0</v>
      </c>
      <c r="AH16">
        <f t="shared" si="8"/>
        <v>0</v>
      </c>
      <c r="AI16">
        <f t="shared" si="9"/>
        <v>0</v>
      </c>
      <c r="AL16" t="str">
        <f t="shared" si="2"/>
        <v/>
      </c>
      <c r="AN16">
        <f>IF(AO16="",0,COUNTIF($AN$9:AN15,"&gt;0")+1)</f>
        <v>0</v>
      </c>
      <c r="AO16" t="str">
        <f t="shared" si="10"/>
        <v/>
      </c>
      <c r="AP16" t="str">
        <f t="shared" si="11"/>
        <v/>
      </c>
      <c r="AQ16" t="str">
        <f t="shared" si="12"/>
        <v/>
      </c>
      <c r="AR16" t="str">
        <f t="shared" si="13"/>
        <v/>
      </c>
      <c r="AS16" t="str">
        <f t="shared" si="14"/>
        <v/>
      </c>
      <c r="AV16">
        <v>8</v>
      </c>
      <c r="AW16" t="str">
        <f t="shared" si="15"/>
        <v/>
      </c>
      <c r="AX16" t="str">
        <f t="shared" si="4"/>
        <v/>
      </c>
      <c r="AY16" t="str">
        <f t="shared" si="4"/>
        <v/>
      </c>
      <c r="AZ16" t="str">
        <f t="shared" si="4"/>
        <v/>
      </c>
      <c r="BA16" t="str">
        <f t="shared" si="16"/>
        <v/>
      </c>
    </row>
    <row r="17" spans="2:53" ht="15">
      <c r="B17" s="18"/>
      <c r="C17" s="7"/>
      <c r="D17" s="7"/>
      <c r="E17" s="19">
        <f>IF(D17="",0,VLOOKUP(D17,'GPA scale setup instructions'!$C$8:$D$20,2,FALSE))</f>
        <v>0</v>
      </c>
      <c r="F17" s="11"/>
      <c r="H17" s="18"/>
      <c r="I17" s="7"/>
      <c r="J17" s="7"/>
      <c r="K17" s="19">
        <f>IF(J17="",0,VLOOKUP(J17,'GPA scale setup instructions'!$C$8:$D$20,2,FALSE))</f>
        <v>0</v>
      </c>
      <c r="L17" s="11"/>
      <c r="Q17" t="str">
        <f>IF('GPA scale setup instructions'!T16=0,"",'GPA scale setup instructions'!T16)</f>
        <v/>
      </c>
      <c r="V17">
        <f t="shared" si="5"/>
        <v>0</v>
      </c>
      <c r="W17">
        <f t="shared" si="0"/>
        <v>0</v>
      </c>
      <c r="X17">
        <f t="shared" si="0"/>
        <v>0</v>
      </c>
      <c r="Y17">
        <f t="shared" si="0"/>
        <v>0</v>
      </c>
      <c r="Z17">
        <f t="shared" si="0"/>
        <v>0</v>
      </c>
      <c r="AA17">
        <f t="shared" si="1"/>
        <v>0</v>
      </c>
      <c r="AB17">
        <f t="shared" si="6"/>
        <v>0</v>
      </c>
      <c r="AC17">
        <f>SUM(AA9:AA18)</f>
        <v>31.5</v>
      </c>
      <c r="AD17">
        <f>SUM(AB9:AB18)</f>
        <v>40</v>
      </c>
      <c r="AF17">
        <f t="shared" si="7"/>
        <v>0</v>
      </c>
      <c r="AH17">
        <f t="shared" si="8"/>
        <v>0</v>
      </c>
      <c r="AI17">
        <f t="shared" si="9"/>
        <v>0</v>
      </c>
      <c r="AL17" t="str">
        <f t="shared" si="2"/>
        <v/>
      </c>
      <c r="AN17">
        <f>IF(AO17="",0,COUNTIF($AN$9:AN16,"&gt;0")+1)</f>
        <v>0</v>
      </c>
      <c r="AO17" t="str">
        <f t="shared" si="10"/>
        <v/>
      </c>
      <c r="AP17" t="str">
        <f t="shared" si="11"/>
        <v/>
      </c>
      <c r="AQ17" t="str">
        <f t="shared" si="12"/>
        <v/>
      </c>
      <c r="AR17" t="str">
        <f t="shared" si="13"/>
        <v/>
      </c>
      <c r="AS17" t="str">
        <f t="shared" si="14"/>
        <v/>
      </c>
      <c r="AV17">
        <v>9</v>
      </c>
      <c r="AW17" t="str">
        <f t="shared" si="15"/>
        <v/>
      </c>
      <c r="AX17" t="str">
        <f t="shared" si="4"/>
        <v/>
      </c>
      <c r="AY17" t="str">
        <f t="shared" si="4"/>
        <v/>
      </c>
      <c r="AZ17" t="str">
        <f t="shared" si="4"/>
        <v/>
      </c>
      <c r="BA17" t="str">
        <f t="shared" si="16"/>
        <v/>
      </c>
    </row>
    <row r="18" spans="2:53" ht="15">
      <c r="B18" s="18"/>
      <c r="C18" s="7"/>
      <c r="D18" s="7"/>
      <c r="E18" s="19">
        <f>IF(D18="",0,VLOOKUP(D18,'GPA scale setup instructions'!$C$8:$D$20,2,FALSE))</f>
        <v>0</v>
      </c>
      <c r="F18" s="11"/>
      <c r="H18" s="18"/>
      <c r="I18" s="7"/>
      <c r="J18" s="7"/>
      <c r="K18" s="19">
        <f>IF(J18="",0,VLOOKUP(J18,'GPA scale setup instructions'!$C$8:$D$20,2,FALSE))</f>
        <v>0</v>
      </c>
      <c r="L18" s="11"/>
      <c r="Q18" t="str">
        <f>IF('GPA scale setup instructions'!T17=0,"",'GPA scale setup instructions'!T17)</f>
        <v/>
      </c>
      <c r="V18">
        <f t="shared" si="5"/>
        <v>0</v>
      </c>
      <c r="W18">
        <f t="shared" si="0"/>
        <v>0</v>
      </c>
      <c r="X18">
        <f t="shared" si="0"/>
        <v>0</v>
      </c>
      <c r="Y18">
        <f t="shared" si="0"/>
        <v>0</v>
      </c>
      <c r="Z18">
        <f t="shared" si="0"/>
        <v>0</v>
      </c>
      <c r="AA18">
        <f t="shared" si="1"/>
        <v>0</v>
      </c>
      <c r="AB18">
        <f t="shared" si="6"/>
        <v>0</v>
      </c>
      <c r="AD18">
        <f>IF(AD17=0,"",(AC17/AD17)*$T$6)</f>
        <v>3.15</v>
      </c>
      <c r="AF18">
        <f t="shared" si="7"/>
        <v>0</v>
      </c>
      <c r="AH18">
        <f t="shared" si="8"/>
        <v>0</v>
      </c>
      <c r="AI18">
        <f t="shared" si="9"/>
        <v>0</v>
      </c>
      <c r="AL18" t="str">
        <f t="shared" si="2"/>
        <v/>
      </c>
      <c r="AN18">
        <f>IF(AO18="",0,COUNTIF($AN$9:AN17,"&gt;0")+1)</f>
        <v>0</v>
      </c>
      <c r="AO18" t="str">
        <f t="shared" si="10"/>
        <v/>
      </c>
      <c r="AP18" t="str">
        <f t="shared" si="11"/>
        <v/>
      </c>
      <c r="AQ18" t="str">
        <f t="shared" si="12"/>
        <v/>
      </c>
      <c r="AR18" t="str">
        <f t="shared" si="13"/>
        <v/>
      </c>
      <c r="AS18" t="str">
        <f t="shared" si="14"/>
        <v/>
      </c>
      <c r="AV18">
        <v>10</v>
      </c>
      <c r="AW18" t="str">
        <f t="shared" si="15"/>
        <v/>
      </c>
      <c r="AX18" t="str">
        <f t="shared" si="4"/>
        <v/>
      </c>
      <c r="AY18" t="str">
        <f t="shared" si="4"/>
        <v/>
      </c>
      <c r="AZ18" t="str">
        <f t="shared" si="4"/>
        <v/>
      </c>
      <c r="BA18" t="str">
        <f t="shared" si="16"/>
        <v/>
      </c>
    </row>
    <row r="19" spans="2:53" ht="15">
      <c r="B19" s="12"/>
      <c r="C19" s="13"/>
      <c r="D19" s="13"/>
      <c r="E19" s="13"/>
      <c r="F19" s="14"/>
      <c r="H19" s="12"/>
      <c r="I19" s="13"/>
      <c r="J19" s="13"/>
      <c r="K19" s="13"/>
      <c r="L19" s="14"/>
      <c r="Q19" t="str">
        <f>IF('GPA scale setup instructions'!T18=0,"",'GPA scale setup instructions'!T18)</f>
        <v/>
      </c>
      <c r="U19" t="str">
        <f>H7</f>
        <v>Semester 2</v>
      </c>
      <c r="V19">
        <f>H9</f>
        <v>0</v>
      </c>
      <c r="W19">
        <f>I9</f>
        <v>0</v>
      </c>
      <c r="X19">
        <f aca="true" t="shared" si="17" ref="W19:Z28">J9</f>
        <v>0</v>
      </c>
      <c r="Y19">
        <f t="shared" si="17"/>
        <v>0</v>
      </c>
      <c r="Z19">
        <f t="shared" si="17"/>
        <v>0</v>
      </c>
      <c r="AA19">
        <f>I9*K9</f>
        <v>0</v>
      </c>
      <c r="AB19">
        <f>IF(J9="",0,I9*$T$6)</f>
        <v>0</v>
      </c>
      <c r="AF19">
        <f>L9</f>
        <v>0</v>
      </c>
      <c r="AH19">
        <f t="shared" si="8"/>
        <v>0</v>
      </c>
      <c r="AI19">
        <f t="shared" si="9"/>
        <v>0</v>
      </c>
      <c r="AL19" t="str">
        <f t="shared" si="2"/>
        <v/>
      </c>
      <c r="AN19">
        <f>IF(AO19="",0,COUNTIF($AN$9:AN18,"&gt;0")+1)</f>
        <v>0</v>
      </c>
      <c r="AO19" t="str">
        <f t="shared" si="10"/>
        <v/>
      </c>
      <c r="AP19" t="str">
        <f t="shared" si="11"/>
        <v/>
      </c>
      <c r="AQ19" t="str">
        <f t="shared" si="12"/>
        <v/>
      </c>
      <c r="AR19" t="str">
        <f t="shared" si="13"/>
        <v/>
      </c>
      <c r="AS19" t="str">
        <f>IF($Z19="Yes",$U$19,"")</f>
        <v/>
      </c>
      <c r="AV19">
        <v>11</v>
      </c>
      <c r="AW19" t="str">
        <f t="shared" si="15"/>
        <v/>
      </c>
      <c r="AX19" t="str">
        <f t="shared" si="4"/>
        <v/>
      </c>
      <c r="AY19" t="str">
        <f t="shared" si="4"/>
        <v/>
      </c>
      <c r="AZ19" t="str">
        <f t="shared" si="4"/>
        <v/>
      </c>
      <c r="BA19" t="str">
        <f t="shared" si="16"/>
        <v/>
      </c>
    </row>
    <row r="20" spans="2:53" ht="15">
      <c r="B20" s="42" t="s">
        <v>26</v>
      </c>
      <c r="C20" s="43"/>
      <c r="D20" s="43"/>
      <c r="E20" s="20">
        <f>AD18</f>
        <v>3.15</v>
      </c>
      <c r="F20" s="14"/>
      <c r="H20" s="42" t="s">
        <v>26</v>
      </c>
      <c r="I20" s="43"/>
      <c r="J20" s="43"/>
      <c r="K20" s="20" t="str">
        <f>AD28</f>
        <v/>
      </c>
      <c r="L20" s="14"/>
      <c r="Q20" t="str">
        <f>IF('GPA scale setup instructions'!T19=0,"",'GPA scale setup instructions'!T19)</f>
        <v/>
      </c>
      <c r="V20">
        <f aca="true" t="shared" si="18" ref="V20:V28">H10</f>
        <v>0</v>
      </c>
      <c r="W20">
        <f t="shared" si="17"/>
        <v>0</v>
      </c>
      <c r="X20">
        <f t="shared" si="17"/>
        <v>0</v>
      </c>
      <c r="Y20">
        <f t="shared" si="17"/>
        <v>0</v>
      </c>
      <c r="Z20">
        <f t="shared" si="17"/>
        <v>0</v>
      </c>
      <c r="AA20">
        <f>I10*K10</f>
        <v>0</v>
      </c>
      <c r="AB20">
        <f aca="true" t="shared" si="19" ref="AB20:AB28">IF(J10="",0,I10*$T$6)</f>
        <v>0</v>
      </c>
      <c r="AF20">
        <f aca="true" t="shared" si="20" ref="AF20:AF28">L10</f>
        <v>0</v>
      </c>
      <c r="AH20">
        <f t="shared" si="8"/>
        <v>0</v>
      </c>
      <c r="AI20">
        <f t="shared" si="9"/>
        <v>0</v>
      </c>
      <c r="AL20" t="str">
        <f t="shared" si="2"/>
        <v/>
      </c>
      <c r="AN20">
        <f>IF(AO20="",0,COUNTIF($AN$9:AN19,"&gt;0")+1)</f>
        <v>0</v>
      </c>
      <c r="AO20" t="str">
        <f t="shared" si="10"/>
        <v/>
      </c>
      <c r="AP20" t="str">
        <f t="shared" si="11"/>
        <v/>
      </c>
      <c r="AQ20" t="str">
        <f t="shared" si="12"/>
        <v/>
      </c>
      <c r="AR20" t="str">
        <f t="shared" si="13"/>
        <v/>
      </c>
      <c r="AS20" t="str">
        <f aca="true" t="shared" si="21" ref="AS20:AS28">IF($Z20="Yes",$U$19,"")</f>
        <v/>
      </c>
      <c r="AV20">
        <v>12</v>
      </c>
      <c r="AW20" t="str">
        <f t="shared" si="15"/>
        <v/>
      </c>
      <c r="AX20" t="str">
        <f t="shared" si="4"/>
        <v/>
      </c>
      <c r="AY20" t="str">
        <f t="shared" si="4"/>
        <v/>
      </c>
      <c r="AZ20" t="str">
        <f t="shared" si="4"/>
        <v/>
      </c>
      <c r="BA20" t="str">
        <f t="shared" si="16"/>
        <v/>
      </c>
    </row>
    <row r="21" spans="2:53" ht="15.75" thickBot="1">
      <c r="B21" s="44" t="s">
        <v>28</v>
      </c>
      <c r="C21" s="45"/>
      <c r="D21" s="45"/>
      <c r="E21" s="21">
        <f>E20</f>
        <v>3.15</v>
      </c>
      <c r="F21" s="15"/>
      <c r="H21" s="44" t="s">
        <v>28</v>
      </c>
      <c r="I21" s="45"/>
      <c r="J21" s="45"/>
      <c r="K21" s="21">
        <f>AE28</f>
        <v>3.15</v>
      </c>
      <c r="L21" s="15"/>
      <c r="V21">
        <f t="shared" si="18"/>
        <v>0</v>
      </c>
      <c r="W21">
        <f t="shared" si="17"/>
        <v>0</v>
      </c>
      <c r="X21">
        <f t="shared" si="17"/>
        <v>0</v>
      </c>
      <c r="Y21">
        <f t="shared" si="17"/>
        <v>0</v>
      </c>
      <c r="Z21">
        <f t="shared" si="17"/>
        <v>0</v>
      </c>
      <c r="AA21">
        <f aca="true" t="shared" si="22" ref="AA21:AA28">I11*K11</f>
        <v>0</v>
      </c>
      <c r="AB21">
        <f t="shared" si="19"/>
        <v>0</v>
      </c>
      <c r="AF21">
        <f t="shared" si="20"/>
        <v>0</v>
      </c>
      <c r="AH21">
        <f t="shared" si="8"/>
        <v>0</v>
      </c>
      <c r="AI21">
        <f t="shared" si="9"/>
        <v>0</v>
      </c>
      <c r="AL21" t="str">
        <f t="shared" si="2"/>
        <v/>
      </c>
      <c r="AN21">
        <f>IF(AO21="",0,COUNTIF($AN$9:AN20,"&gt;0")+1)</f>
        <v>0</v>
      </c>
      <c r="AO21" t="str">
        <f aca="true" t="shared" si="23" ref="AO21:AO84">IF($Z21="Yes",V21,"")</f>
        <v/>
      </c>
      <c r="AP21" t="str">
        <f aca="true" t="shared" si="24" ref="AP21:AP84">IF($Z21="Yes",W21,"")</f>
        <v/>
      </c>
      <c r="AQ21" t="str">
        <f aca="true" t="shared" si="25" ref="AQ21:AQ84">IF($Z21="Yes",X21,"")</f>
        <v/>
      </c>
      <c r="AR21" t="str">
        <f aca="true" t="shared" si="26" ref="AR21:AR84">IF($Z21="Yes",Y21,"")</f>
        <v/>
      </c>
      <c r="AS21" t="str">
        <f t="shared" si="21"/>
        <v/>
      </c>
      <c r="AV21">
        <v>13</v>
      </c>
      <c r="AW21" t="str">
        <f t="shared" si="15"/>
        <v/>
      </c>
      <c r="AX21" t="str">
        <f t="shared" si="4"/>
        <v/>
      </c>
      <c r="AY21" t="str">
        <f t="shared" si="4"/>
        <v/>
      </c>
      <c r="AZ21" t="str">
        <f t="shared" si="4"/>
        <v/>
      </c>
      <c r="BA21" t="str">
        <f t="shared" si="16"/>
        <v/>
      </c>
    </row>
    <row r="22" spans="22:53" ht="15">
      <c r="V22">
        <f t="shared" si="18"/>
        <v>0</v>
      </c>
      <c r="W22">
        <f t="shared" si="17"/>
        <v>0</v>
      </c>
      <c r="X22">
        <f t="shared" si="17"/>
        <v>0</v>
      </c>
      <c r="Y22">
        <f t="shared" si="17"/>
        <v>0</v>
      </c>
      <c r="Z22">
        <f t="shared" si="17"/>
        <v>0</v>
      </c>
      <c r="AA22">
        <f t="shared" si="22"/>
        <v>0</v>
      </c>
      <c r="AB22">
        <f t="shared" si="19"/>
        <v>0</v>
      </c>
      <c r="AF22">
        <f t="shared" si="20"/>
        <v>0</v>
      </c>
      <c r="AH22">
        <f t="shared" si="8"/>
        <v>0</v>
      </c>
      <c r="AI22">
        <f t="shared" si="9"/>
        <v>0</v>
      </c>
      <c r="AL22" t="str">
        <f t="shared" si="2"/>
        <v/>
      </c>
      <c r="AN22">
        <f>IF(AO22="",0,COUNTIF($AN$9:AN21,"&gt;0")+1)</f>
        <v>0</v>
      </c>
      <c r="AO22" t="str">
        <f t="shared" si="23"/>
        <v/>
      </c>
      <c r="AP22" t="str">
        <f t="shared" si="24"/>
        <v/>
      </c>
      <c r="AQ22" t="str">
        <f t="shared" si="25"/>
        <v/>
      </c>
      <c r="AR22" t="str">
        <f t="shared" si="26"/>
        <v/>
      </c>
      <c r="AS22" t="str">
        <f t="shared" si="21"/>
        <v/>
      </c>
      <c r="AV22">
        <v>14</v>
      </c>
      <c r="AW22" t="str">
        <f t="shared" si="15"/>
        <v/>
      </c>
      <c r="AX22" t="str">
        <f t="shared" si="4"/>
        <v/>
      </c>
      <c r="AY22" t="str">
        <f t="shared" si="4"/>
        <v/>
      </c>
      <c r="AZ22" t="str">
        <f t="shared" si="4"/>
        <v/>
      </c>
      <c r="BA22" t="str">
        <f t="shared" si="16"/>
        <v/>
      </c>
    </row>
    <row r="23" spans="2:53" ht="18.75">
      <c r="B23" s="41" t="s">
        <v>39</v>
      </c>
      <c r="C23" s="41"/>
      <c r="D23" s="41"/>
      <c r="E23" s="41"/>
      <c r="F23" s="41"/>
      <c r="G23" s="41"/>
      <c r="H23" s="41"/>
      <c r="I23" s="41"/>
      <c r="J23" s="41"/>
      <c r="K23" s="41"/>
      <c r="L23" s="41"/>
      <c r="V23">
        <f t="shared" si="18"/>
        <v>0</v>
      </c>
      <c r="W23">
        <f t="shared" si="17"/>
        <v>0</v>
      </c>
      <c r="X23">
        <f t="shared" si="17"/>
        <v>0</v>
      </c>
      <c r="Y23">
        <f t="shared" si="17"/>
        <v>0</v>
      </c>
      <c r="Z23">
        <f t="shared" si="17"/>
        <v>0</v>
      </c>
      <c r="AA23">
        <f t="shared" si="22"/>
        <v>0</v>
      </c>
      <c r="AB23">
        <f t="shared" si="19"/>
        <v>0</v>
      </c>
      <c r="AF23">
        <f t="shared" si="20"/>
        <v>0</v>
      </c>
      <c r="AH23">
        <f t="shared" si="8"/>
        <v>0</v>
      </c>
      <c r="AI23">
        <f t="shared" si="9"/>
        <v>0</v>
      </c>
      <c r="AL23" t="str">
        <f t="shared" si="2"/>
        <v/>
      </c>
      <c r="AN23">
        <f>IF(AO23="",0,COUNTIF($AN$9:AN22,"&gt;0")+1)</f>
        <v>0</v>
      </c>
      <c r="AO23" t="str">
        <f t="shared" si="23"/>
        <v/>
      </c>
      <c r="AP23" t="str">
        <f t="shared" si="24"/>
        <v/>
      </c>
      <c r="AQ23" t="str">
        <f t="shared" si="25"/>
        <v/>
      </c>
      <c r="AR23" t="str">
        <f t="shared" si="26"/>
        <v/>
      </c>
      <c r="AS23" t="str">
        <f t="shared" si="21"/>
        <v/>
      </c>
      <c r="AV23">
        <v>15</v>
      </c>
      <c r="AW23" t="str">
        <f t="shared" si="15"/>
        <v/>
      </c>
      <c r="AX23" t="str">
        <f t="shared" si="4"/>
        <v/>
      </c>
      <c r="AY23" t="str">
        <f t="shared" si="4"/>
        <v/>
      </c>
      <c r="AZ23" t="str">
        <f t="shared" si="4"/>
        <v/>
      </c>
      <c r="BA23" t="str">
        <f t="shared" si="16"/>
        <v/>
      </c>
    </row>
    <row r="24" spans="2:53" ht="15.75" thickBot="1">
      <c r="B24" s="26" t="s">
        <v>32</v>
      </c>
      <c r="H24" s="26" t="s">
        <v>33</v>
      </c>
      <c r="V24">
        <f t="shared" si="18"/>
        <v>0</v>
      </c>
      <c r="W24">
        <f t="shared" si="17"/>
        <v>0</v>
      </c>
      <c r="X24">
        <f t="shared" si="17"/>
        <v>0</v>
      </c>
      <c r="Y24">
        <f t="shared" si="17"/>
        <v>0</v>
      </c>
      <c r="Z24">
        <f t="shared" si="17"/>
        <v>0</v>
      </c>
      <c r="AA24">
        <f t="shared" si="22"/>
        <v>0</v>
      </c>
      <c r="AB24">
        <f t="shared" si="19"/>
        <v>0</v>
      </c>
      <c r="AF24">
        <f t="shared" si="20"/>
        <v>0</v>
      </c>
      <c r="AH24">
        <f t="shared" si="8"/>
        <v>0</v>
      </c>
      <c r="AI24">
        <f t="shared" si="9"/>
        <v>0</v>
      </c>
      <c r="AL24" t="str">
        <f t="shared" si="2"/>
        <v/>
      </c>
      <c r="AN24">
        <f>IF(AO24="",0,COUNTIF($AN$9:AN23,"&gt;0")+1)</f>
        <v>0</v>
      </c>
      <c r="AO24" t="str">
        <f t="shared" si="23"/>
        <v/>
      </c>
      <c r="AP24" t="str">
        <f t="shared" si="24"/>
        <v/>
      </c>
      <c r="AQ24" t="str">
        <f t="shared" si="25"/>
        <v/>
      </c>
      <c r="AR24" t="str">
        <f t="shared" si="26"/>
        <v/>
      </c>
      <c r="AS24" t="str">
        <f t="shared" si="21"/>
        <v/>
      </c>
      <c r="AV24">
        <v>16</v>
      </c>
      <c r="AW24" t="str">
        <f t="shared" si="15"/>
        <v/>
      </c>
      <c r="AX24" t="str">
        <f t="shared" si="4"/>
        <v/>
      </c>
      <c r="AY24" t="str">
        <f t="shared" si="4"/>
        <v/>
      </c>
      <c r="AZ24" t="str">
        <f t="shared" si="4"/>
        <v/>
      </c>
      <c r="BA24" t="str">
        <f t="shared" si="16"/>
        <v/>
      </c>
    </row>
    <row r="25" spans="2:53" ht="15">
      <c r="B25" s="8" t="s">
        <v>22</v>
      </c>
      <c r="C25" s="9" t="s">
        <v>23</v>
      </c>
      <c r="D25" s="9" t="s">
        <v>24</v>
      </c>
      <c r="E25" s="9" t="s">
        <v>21</v>
      </c>
      <c r="F25" s="10" t="s">
        <v>25</v>
      </c>
      <c r="H25" s="8" t="s">
        <v>22</v>
      </c>
      <c r="I25" s="9" t="s">
        <v>23</v>
      </c>
      <c r="J25" s="9" t="s">
        <v>24</v>
      </c>
      <c r="K25" s="9" t="s">
        <v>21</v>
      </c>
      <c r="L25" s="10" t="s">
        <v>25</v>
      </c>
      <c r="V25">
        <f t="shared" si="18"/>
        <v>0</v>
      </c>
      <c r="W25">
        <f t="shared" si="17"/>
        <v>0</v>
      </c>
      <c r="X25">
        <f t="shared" si="17"/>
        <v>0</v>
      </c>
      <c r="Y25">
        <f t="shared" si="17"/>
        <v>0</v>
      </c>
      <c r="Z25">
        <f t="shared" si="17"/>
        <v>0</v>
      </c>
      <c r="AA25">
        <f t="shared" si="22"/>
        <v>0</v>
      </c>
      <c r="AB25">
        <f t="shared" si="19"/>
        <v>0</v>
      </c>
      <c r="AF25">
        <f t="shared" si="20"/>
        <v>0</v>
      </c>
      <c r="AH25">
        <f t="shared" si="8"/>
        <v>0</v>
      </c>
      <c r="AI25">
        <f t="shared" si="9"/>
        <v>0</v>
      </c>
      <c r="AL25" t="str">
        <f t="shared" si="2"/>
        <v/>
      </c>
      <c r="AN25">
        <f>IF(AO25="",0,COUNTIF($AN$9:AN24,"&gt;0")+1)</f>
        <v>0</v>
      </c>
      <c r="AO25" t="str">
        <f t="shared" si="23"/>
        <v/>
      </c>
      <c r="AP25" t="str">
        <f t="shared" si="24"/>
        <v/>
      </c>
      <c r="AQ25" t="str">
        <f t="shared" si="25"/>
        <v/>
      </c>
      <c r="AR25" t="str">
        <f t="shared" si="26"/>
        <v/>
      </c>
      <c r="AS25" t="str">
        <f t="shared" si="21"/>
        <v/>
      </c>
      <c r="AV25">
        <v>17</v>
      </c>
      <c r="AW25" t="str">
        <f t="shared" si="15"/>
        <v/>
      </c>
      <c r="AX25" t="str">
        <f t="shared" si="15"/>
        <v/>
      </c>
      <c r="AY25" t="str">
        <f t="shared" si="15"/>
        <v/>
      </c>
      <c r="AZ25" t="str">
        <f t="shared" si="15"/>
        <v/>
      </c>
      <c r="BA25" t="str">
        <f t="shared" si="16"/>
        <v/>
      </c>
    </row>
    <row r="26" spans="2:53" ht="15">
      <c r="B26" s="18"/>
      <c r="C26" s="7"/>
      <c r="D26" s="7"/>
      <c r="E26" s="19">
        <f>IF(D26="",0,VLOOKUP(D26,'GPA scale setup instructions'!$C$8:$D$20,2,FALSE))</f>
        <v>0</v>
      </c>
      <c r="F26" s="11"/>
      <c r="H26" s="18"/>
      <c r="I26" s="7"/>
      <c r="J26" s="7"/>
      <c r="K26" s="19">
        <f>IF(J26="",0,VLOOKUP(J26,'GPA scale setup instructions'!$C$8:$D$20,2,FALSE))</f>
        <v>0</v>
      </c>
      <c r="L26" s="11"/>
      <c r="V26">
        <f t="shared" si="18"/>
        <v>0</v>
      </c>
      <c r="W26">
        <f t="shared" si="17"/>
        <v>0</v>
      </c>
      <c r="X26">
        <f t="shared" si="17"/>
        <v>0</v>
      </c>
      <c r="Y26">
        <f t="shared" si="17"/>
        <v>0</v>
      </c>
      <c r="Z26">
        <f t="shared" si="17"/>
        <v>0</v>
      </c>
      <c r="AA26">
        <f t="shared" si="22"/>
        <v>0</v>
      </c>
      <c r="AB26">
        <f t="shared" si="19"/>
        <v>0</v>
      </c>
      <c r="AF26">
        <f t="shared" si="20"/>
        <v>0</v>
      </c>
      <c r="AH26">
        <f t="shared" si="8"/>
        <v>0</v>
      </c>
      <c r="AI26">
        <f t="shared" si="9"/>
        <v>0</v>
      </c>
      <c r="AL26" t="str">
        <f t="shared" si="2"/>
        <v/>
      </c>
      <c r="AN26">
        <f>IF(AO26="",0,COUNTIF($AN$9:AN25,"&gt;0")+1)</f>
        <v>0</v>
      </c>
      <c r="AO26" t="str">
        <f t="shared" si="23"/>
        <v/>
      </c>
      <c r="AP26" t="str">
        <f t="shared" si="24"/>
        <v/>
      </c>
      <c r="AQ26" t="str">
        <f t="shared" si="25"/>
        <v/>
      </c>
      <c r="AR26" t="str">
        <f t="shared" si="26"/>
        <v/>
      </c>
      <c r="AS26" t="str">
        <f t="shared" si="21"/>
        <v/>
      </c>
      <c r="AV26">
        <v>18</v>
      </c>
      <c r="AW26" t="str">
        <f t="shared" si="15"/>
        <v/>
      </c>
      <c r="AX26" t="str">
        <f t="shared" si="15"/>
        <v/>
      </c>
      <c r="AY26" t="str">
        <f t="shared" si="15"/>
        <v/>
      </c>
      <c r="AZ26" t="str">
        <f t="shared" si="15"/>
        <v/>
      </c>
      <c r="BA26" t="str">
        <f t="shared" si="16"/>
        <v/>
      </c>
    </row>
    <row r="27" spans="2:53" ht="15">
      <c r="B27" s="18"/>
      <c r="C27" s="7"/>
      <c r="D27" s="7"/>
      <c r="E27" s="19">
        <f>IF(D27="",0,VLOOKUP(D27,'GPA scale setup instructions'!$C$8:$D$20,2,FALSE))</f>
        <v>0</v>
      </c>
      <c r="F27" s="11"/>
      <c r="H27" s="18"/>
      <c r="I27" s="7"/>
      <c r="J27" s="7"/>
      <c r="K27" s="19">
        <f>IF(J27="",0,VLOOKUP(J27,'GPA scale setup instructions'!$C$8:$D$20,2,FALSE))</f>
        <v>0</v>
      </c>
      <c r="L27" s="11"/>
      <c r="V27">
        <f t="shared" si="18"/>
        <v>0</v>
      </c>
      <c r="W27">
        <f t="shared" si="17"/>
        <v>0</v>
      </c>
      <c r="X27">
        <f t="shared" si="17"/>
        <v>0</v>
      </c>
      <c r="Y27">
        <f t="shared" si="17"/>
        <v>0</v>
      </c>
      <c r="Z27">
        <f t="shared" si="17"/>
        <v>0</v>
      </c>
      <c r="AA27">
        <f t="shared" si="22"/>
        <v>0</v>
      </c>
      <c r="AB27">
        <f t="shared" si="19"/>
        <v>0</v>
      </c>
      <c r="AC27">
        <f>SUM(AA19:AA28)</f>
        <v>0</v>
      </c>
      <c r="AD27">
        <f>SUM(AB19:AB28)</f>
        <v>0</v>
      </c>
      <c r="AF27">
        <f t="shared" si="20"/>
        <v>0</v>
      </c>
      <c r="AH27">
        <f t="shared" si="8"/>
        <v>0</v>
      </c>
      <c r="AI27">
        <f t="shared" si="9"/>
        <v>0</v>
      </c>
      <c r="AL27" t="str">
        <f t="shared" si="2"/>
        <v/>
      </c>
      <c r="AN27">
        <f>IF(AO27="",0,COUNTIF($AN$9:AN26,"&gt;0")+1)</f>
        <v>0</v>
      </c>
      <c r="AO27" t="str">
        <f t="shared" si="23"/>
        <v/>
      </c>
      <c r="AP27" t="str">
        <f t="shared" si="24"/>
        <v/>
      </c>
      <c r="AQ27" t="str">
        <f t="shared" si="25"/>
        <v/>
      </c>
      <c r="AR27" t="str">
        <f t="shared" si="26"/>
        <v/>
      </c>
      <c r="AS27" t="str">
        <f t="shared" si="21"/>
        <v/>
      </c>
      <c r="AV27">
        <v>19</v>
      </c>
      <c r="AW27" t="str">
        <f t="shared" si="15"/>
        <v/>
      </c>
      <c r="AX27" t="str">
        <f t="shared" si="15"/>
        <v/>
      </c>
      <c r="AY27" t="str">
        <f t="shared" si="15"/>
        <v/>
      </c>
      <c r="AZ27" t="str">
        <f t="shared" si="15"/>
        <v/>
      </c>
      <c r="BA27" t="str">
        <f t="shared" si="16"/>
        <v/>
      </c>
    </row>
    <row r="28" spans="2:53" ht="15">
      <c r="B28" s="18"/>
      <c r="C28" s="7"/>
      <c r="D28" s="7"/>
      <c r="E28" s="19">
        <f>IF(D28="",0,VLOOKUP(D28,'GPA scale setup instructions'!$C$8:$D$20,2,FALSE))</f>
        <v>0</v>
      </c>
      <c r="F28" s="11"/>
      <c r="H28" s="18"/>
      <c r="I28" s="7"/>
      <c r="J28" s="7"/>
      <c r="K28" s="19">
        <f>IF(J28="",0,VLOOKUP(J28,'GPA scale setup instructions'!$C$8:$D$20,2,FALSE))</f>
        <v>0</v>
      </c>
      <c r="L28" s="11"/>
      <c r="V28">
        <f t="shared" si="18"/>
        <v>0</v>
      </c>
      <c r="W28">
        <f t="shared" si="17"/>
        <v>0</v>
      </c>
      <c r="X28">
        <f t="shared" si="17"/>
        <v>0</v>
      </c>
      <c r="Y28">
        <f t="shared" si="17"/>
        <v>0</v>
      </c>
      <c r="Z28">
        <f t="shared" si="17"/>
        <v>0</v>
      </c>
      <c r="AA28">
        <f t="shared" si="22"/>
        <v>0</v>
      </c>
      <c r="AB28">
        <f t="shared" si="19"/>
        <v>0</v>
      </c>
      <c r="AD28" t="str">
        <f>IF(AD27=0,"",(AC27/AD27)*$T$6)</f>
        <v/>
      </c>
      <c r="AE28">
        <f>IF(SUM($AB$9:AB28)=0,"",SUM($AA$9:AA28)/SUM($AB$9:AB28)*$T$6)</f>
        <v>3.15</v>
      </c>
      <c r="AF28">
        <f t="shared" si="20"/>
        <v>0</v>
      </c>
      <c r="AH28">
        <f t="shared" si="8"/>
        <v>0</v>
      </c>
      <c r="AI28">
        <f t="shared" si="9"/>
        <v>0</v>
      </c>
      <c r="AL28" t="str">
        <f t="shared" si="2"/>
        <v/>
      </c>
      <c r="AN28">
        <f>IF(AO28="",0,COUNTIF($AN$9:AN27,"&gt;0")+1)</f>
        <v>0</v>
      </c>
      <c r="AO28" t="str">
        <f t="shared" si="23"/>
        <v/>
      </c>
      <c r="AP28" t="str">
        <f t="shared" si="24"/>
        <v/>
      </c>
      <c r="AQ28" t="str">
        <f t="shared" si="25"/>
        <v/>
      </c>
      <c r="AR28" t="str">
        <f t="shared" si="26"/>
        <v/>
      </c>
      <c r="AS28" t="str">
        <f t="shared" si="21"/>
        <v/>
      </c>
      <c r="AV28">
        <v>20</v>
      </c>
      <c r="AW28" t="str">
        <f t="shared" si="15"/>
        <v/>
      </c>
      <c r="AX28" t="str">
        <f t="shared" si="15"/>
        <v/>
      </c>
      <c r="AY28" t="str">
        <f t="shared" si="15"/>
        <v/>
      </c>
      <c r="AZ28" t="str">
        <f t="shared" si="15"/>
        <v/>
      </c>
      <c r="BA28" t="str">
        <f t="shared" si="16"/>
        <v/>
      </c>
    </row>
    <row r="29" spans="2:53" ht="15">
      <c r="B29" s="18"/>
      <c r="C29" s="7"/>
      <c r="D29" s="7"/>
      <c r="E29" s="19">
        <f>IF(D29="",0,VLOOKUP(D29,'GPA scale setup instructions'!$C$8:$D$20,2,FALSE))</f>
        <v>0</v>
      </c>
      <c r="F29" s="11"/>
      <c r="H29" s="18"/>
      <c r="I29" s="7"/>
      <c r="J29" s="7"/>
      <c r="K29" s="19">
        <f>IF(J29="",0,VLOOKUP(J29,'GPA scale setup instructions'!$C$8:$D$20,2,FALSE))</f>
        <v>0</v>
      </c>
      <c r="L29" s="11"/>
      <c r="U29" t="str">
        <f>B24</f>
        <v>Semester 3</v>
      </c>
      <c r="V29">
        <f>B26</f>
        <v>0</v>
      </c>
      <c r="W29">
        <f aca="true" t="shared" si="27" ref="W29:Z38">C26</f>
        <v>0</v>
      </c>
      <c r="X29">
        <f t="shared" si="27"/>
        <v>0</v>
      </c>
      <c r="Y29">
        <f t="shared" si="27"/>
        <v>0</v>
      </c>
      <c r="Z29">
        <f t="shared" si="27"/>
        <v>0</v>
      </c>
      <c r="AA29">
        <f>C26*E26</f>
        <v>0</v>
      </c>
      <c r="AB29">
        <f>IF(D26="",0,C26*$T$6)</f>
        <v>0</v>
      </c>
      <c r="AF29">
        <f aca="true" t="shared" si="28" ref="AF29:AF38">F26</f>
        <v>0</v>
      </c>
      <c r="AH29">
        <f t="shared" si="8"/>
        <v>0</v>
      </c>
      <c r="AI29">
        <f t="shared" si="9"/>
        <v>0</v>
      </c>
      <c r="AL29" t="str">
        <f t="shared" si="2"/>
        <v/>
      </c>
      <c r="AN29">
        <f>IF(AO29="",0,COUNTIF($AN$9:AN28,"&gt;0")+1)</f>
        <v>0</v>
      </c>
      <c r="AO29" t="str">
        <f t="shared" si="23"/>
        <v/>
      </c>
      <c r="AP29" t="str">
        <f t="shared" si="24"/>
        <v/>
      </c>
      <c r="AQ29" t="str">
        <f t="shared" si="25"/>
        <v/>
      </c>
      <c r="AR29" t="str">
        <f t="shared" si="26"/>
        <v/>
      </c>
      <c r="AS29" t="str">
        <f>IF($Z29="Yes",$U$29,"")</f>
        <v/>
      </c>
      <c r="AV29">
        <v>21</v>
      </c>
      <c r="AW29" t="str">
        <f t="shared" si="15"/>
        <v/>
      </c>
      <c r="AX29" t="str">
        <f t="shared" si="15"/>
        <v/>
      </c>
      <c r="AY29" t="str">
        <f t="shared" si="15"/>
        <v/>
      </c>
      <c r="AZ29" t="str">
        <f t="shared" si="15"/>
        <v/>
      </c>
      <c r="BA29" t="str">
        <f t="shared" si="16"/>
        <v/>
      </c>
    </row>
    <row r="30" spans="2:53" ht="15">
      <c r="B30" s="18"/>
      <c r="C30" s="7"/>
      <c r="D30" s="7"/>
      <c r="E30" s="19">
        <f>IF(D30="",0,VLOOKUP(D30,'GPA scale setup instructions'!$C$8:$D$20,2,FALSE))</f>
        <v>0</v>
      </c>
      <c r="F30" s="11"/>
      <c r="H30" s="18"/>
      <c r="I30" s="7"/>
      <c r="J30" s="7"/>
      <c r="K30" s="19">
        <f>IF(J30="",0,VLOOKUP(J30,'GPA scale setup instructions'!$C$8:$D$20,2,FALSE))</f>
        <v>0</v>
      </c>
      <c r="L30" s="11"/>
      <c r="V30">
        <f aca="true" t="shared" si="29" ref="V30:V38">B27</f>
        <v>0</v>
      </c>
      <c r="W30">
        <f t="shared" si="27"/>
        <v>0</v>
      </c>
      <c r="X30">
        <f t="shared" si="27"/>
        <v>0</v>
      </c>
      <c r="Y30">
        <f t="shared" si="27"/>
        <v>0</v>
      </c>
      <c r="Z30">
        <f t="shared" si="27"/>
        <v>0</v>
      </c>
      <c r="AA30">
        <f aca="true" t="shared" si="30" ref="AA30:AA38">C27*E27</f>
        <v>0</v>
      </c>
      <c r="AB30">
        <f aca="true" t="shared" si="31" ref="AB30:AB38">IF(D27="",0,C27*$T$6)</f>
        <v>0</v>
      </c>
      <c r="AF30">
        <f t="shared" si="28"/>
        <v>0</v>
      </c>
      <c r="AH30">
        <f t="shared" si="8"/>
        <v>0</v>
      </c>
      <c r="AI30">
        <f t="shared" si="9"/>
        <v>0</v>
      </c>
      <c r="AL30" t="str">
        <f t="shared" si="2"/>
        <v/>
      </c>
      <c r="AN30">
        <f>IF(AO30="",0,COUNTIF($AN$9:AN29,"&gt;0")+1)</f>
        <v>0</v>
      </c>
      <c r="AO30" t="str">
        <f t="shared" si="23"/>
        <v/>
      </c>
      <c r="AP30" t="str">
        <f t="shared" si="24"/>
        <v/>
      </c>
      <c r="AQ30" t="str">
        <f t="shared" si="25"/>
        <v/>
      </c>
      <c r="AR30" t="str">
        <f t="shared" si="26"/>
        <v/>
      </c>
      <c r="AS30" t="str">
        <f aca="true" t="shared" si="32" ref="AS30:AS38">IF($Z30="Yes",$U$29,"")</f>
        <v/>
      </c>
      <c r="AV30">
        <v>22</v>
      </c>
      <c r="AW30" t="str">
        <f t="shared" si="15"/>
        <v/>
      </c>
      <c r="AX30" t="str">
        <f t="shared" si="15"/>
        <v/>
      </c>
      <c r="AY30" t="str">
        <f t="shared" si="15"/>
        <v/>
      </c>
      <c r="AZ30" t="str">
        <f t="shared" si="15"/>
        <v/>
      </c>
      <c r="BA30" t="str">
        <f t="shared" si="16"/>
        <v/>
      </c>
    </row>
    <row r="31" spans="2:53" ht="15">
      <c r="B31" s="18"/>
      <c r="C31" s="7"/>
      <c r="D31" s="7"/>
      <c r="E31" s="19">
        <f>IF(D31="",0,VLOOKUP(D31,'GPA scale setup instructions'!$C$8:$D$20,2,FALSE))</f>
        <v>0</v>
      </c>
      <c r="F31" s="11"/>
      <c r="H31" s="18"/>
      <c r="I31" s="7"/>
      <c r="J31" s="7"/>
      <c r="K31" s="19">
        <f>IF(J31="",0,VLOOKUP(J31,'GPA scale setup instructions'!$C$8:$D$20,2,FALSE))</f>
        <v>0</v>
      </c>
      <c r="L31" s="11"/>
      <c r="V31">
        <f t="shared" si="29"/>
        <v>0</v>
      </c>
      <c r="W31">
        <f t="shared" si="27"/>
        <v>0</v>
      </c>
      <c r="X31">
        <f t="shared" si="27"/>
        <v>0</v>
      </c>
      <c r="Y31">
        <f t="shared" si="27"/>
        <v>0</v>
      </c>
      <c r="Z31">
        <f t="shared" si="27"/>
        <v>0</v>
      </c>
      <c r="AA31">
        <f t="shared" si="30"/>
        <v>0</v>
      </c>
      <c r="AB31">
        <f t="shared" si="31"/>
        <v>0</v>
      </c>
      <c r="AF31">
        <f t="shared" si="28"/>
        <v>0</v>
      </c>
      <c r="AH31">
        <f t="shared" si="8"/>
        <v>0</v>
      </c>
      <c r="AI31">
        <f t="shared" si="9"/>
        <v>0</v>
      </c>
      <c r="AL31" t="str">
        <f t="shared" si="2"/>
        <v/>
      </c>
      <c r="AN31">
        <f>IF(AO31="",0,COUNTIF($AN$9:AN30,"&gt;0")+1)</f>
        <v>0</v>
      </c>
      <c r="AO31" t="str">
        <f t="shared" si="23"/>
        <v/>
      </c>
      <c r="AP31" t="str">
        <f t="shared" si="24"/>
        <v/>
      </c>
      <c r="AQ31" t="str">
        <f t="shared" si="25"/>
        <v/>
      </c>
      <c r="AR31" t="str">
        <f t="shared" si="26"/>
        <v/>
      </c>
      <c r="AS31" t="str">
        <f t="shared" si="32"/>
        <v/>
      </c>
      <c r="AV31">
        <v>23</v>
      </c>
      <c r="AW31" t="str">
        <f t="shared" si="15"/>
        <v/>
      </c>
      <c r="AX31" t="str">
        <f t="shared" si="15"/>
        <v/>
      </c>
      <c r="AY31" t="str">
        <f t="shared" si="15"/>
        <v/>
      </c>
      <c r="AZ31" t="str">
        <f t="shared" si="15"/>
        <v/>
      </c>
      <c r="BA31" t="str">
        <f t="shared" si="16"/>
        <v/>
      </c>
    </row>
    <row r="32" spans="2:53" ht="15">
      <c r="B32" s="18"/>
      <c r="C32" s="7"/>
      <c r="D32" s="7"/>
      <c r="E32" s="19">
        <f>IF(D32="",0,VLOOKUP(D32,'GPA scale setup instructions'!$C$8:$D$20,2,FALSE))</f>
        <v>0</v>
      </c>
      <c r="F32" s="11"/>
      <c r="H32" s="18"/>
      <c r="I32" s="7"/>
      <c r="J32" s="7"/>
      <c r="K32" s="19">
        <f>IF(J32="",0,VLOOKUP(J32,'GPA scale setup instructions'!$C$8:$D$20,2,FALSE))</f>
        <v>0</v>
      </c>
      <c r="L32" s="11"/>
      <c r="V32">
        <f t="shared" si="29"/>
        <v>0</v>
      </c>
      <c r="W32">
        <f t="shared" si="27"/>
        <v>0</v>
      </c>
      <c r="X32">
        <f t="shared" si="27"/>
        <v>0</v>
      </c>
      <c r="Y32">
        <f t="shared" si="27"/>
        <v>0</v>
      </c>
      <c r="Z32">
        <f t="shared" si="27"/>
        <v>0</v>
      </c>
      <c r="AA32">
        <f t="shared" si="30"/>
        <v>0</v>
      </c>
      <c r="AB32">
        <f t="shared" si="31"/>
        <v>0</v>
      </c>
      <c r="AF32">
        <f t="shared" si="28"/>
        <v>0</v>
      </c>
      <c r="AH32">
        <f t="shared" si="8"/>
        <v>0</v>
      </c>
      <c r="AI32">
        <f t="shared" si="9"/>
        <v>0</v>
      </c>
      <c r="AL32" t="str">
        <f t="shared" si="2"/>
        <v/>
      </c>
      <c r="AN32">
        <f>IF(AO32="",0,COUNTIF($AN$9:AN31,"&gt;0")+1)</f>
        <v>0</v>
      </c>
      <c r="AO32" t="str">
        <f t="shared" si="23"/>
        <v/>
      </c>
      <c r="AP32" t="str">
        <f t="shared" si="24"/>
        <v/>
      </c>
      <c r="AQ32" t="str">
        <f t="shared" si="25"/>
        <v/>
      </c>
      <c r="AR32" t="str">
        <f t="shared" si="26"/>
        <v/>
      </c>
      <c r="AS32" t="str">
        <f t="shared" si="32"/>
        <v/>
      </c>
      <c r="AV32">
        <v>24</v>
      </c>
      <c r="AW32" t="str">
        <f t="shared" si="15"/>
        <v/>
      </c>
      <c r="AX32" t="str">
        <f t="shared" si="15"/>
        <v/>
      </c>
      <c r="AY32" t="str">
        <f t="shared" si="15"/>
        <v/>
      </c>
      <c r="AZ32" t="str">
        <f t="shared" si="15"/>
        <v/>
      </c>
      <c r="BA32" t="str">
        <f t="shared" si="16"/>
        <v/>
      </c>
    </row>
    <row r="33" spans="2:53" ht="15">
      <c r="B33" s="18"/>
      <c r="C33" s="7"/>
      <c r="D33" s="7"/>
      <c r="E33" s="19">
        <f>IF(D33="",0,VLOOKUP(D33,'GPA scale setup instructions'!$C$8:$D$20,2,FALSE))</f>
        <v>0</v>
      </c>
      <c r="F33" s="11"/>
      <c r="H33" s="18"/>
      <c r="I33" s="7"/>
      <c r="J33" s="7"/>
      <c r="K33" s="19">
        <f>IF(J33="",0,VLOOKUP(J33,'GPA scale setup instructions'!$C$8:$D$20,2,FALSE))</f>
        <v>0</v>
      </c>
      <c r="L33" s="11"/>
      <c r="V33">
        <f t="shared" si="29"/>
        <v>0</v>
      </c>
      <c r="W33">
        <f t="shared" si="27"/>
        <v>0</v>
      </c>
      <c r="X33">
        <f t="shared" si="27"/>
        <v>0</v>
      </c>
      <c r="Y33">
        <f t="shared" si="27"/>
        <v>0</v>
      </c>
      <c r="Z33">
        <f t="shared" si="27"/>
        <v>0</v>
      </c>
      <c r="AA33">
        <f t="shared" si="30"/>
        <v>0</v>
      </c>
      <c r="AB33">
        <f t="shared" si="31"/>
        <v>0</v>
      </c>
      <c r="AF33">
        <f t="shared" si="28"/>
        <v>0</v>
      </c>
      <c r="AH33">
        <f t="shared" si="8"/>
        <v>0</v>
      </c>
      <c r="AI33">
        <f t="shared" si="9"/>
        <v>0</v>
      </c>
      <c r="AL33" t="str">
        <f t="shared" si="2"/>
        <v/>
      </c>
      <c r="AN33">
        <f>IF(AO33="",0,COUNTIF($AN$9:AN32,"&gt;0")+1)</f>
        <v>0</v>
      </c>
      <c r="AO33" t="str">
        <f t="shared" si="23"/>
        <v/>
      </c>
      <c r="AP33" t="str">
        <f t="shared" si="24"/>
        <v/>
      </c>
      <c r="AQ33" t="str">
        <f t="shared" si="25"/>
        <v/>
      </c>
      <c r="AR33" t="str">
        <f t="shared" si="26"/>
        <v/>
      </c>
      <c r="AS33" t="str">
        <f t="shared" si="32"/>
        <v/>
      </c>
      <c r="AV33">
        <v>25</v>
      </c>
      <c r="AW33" t="str">
        <f t="shared" si="15"/>
        <v/>
      </c>
      <c r="AX33" t="str">
        <f t="shared" si="15"/>
        <v/>
      </c>
      <c r="AY33" t="str">
        <f t="shared" si="15"/>
        <v/>
      </c>
      <c r="AZ33" t="str">
        <f t="shared" si="15"/>
        <v/>
      </c>
      <c r="BA33" t="str">
        <f t="shared" si="16"/>
        <v/>
      </c>
    </row>
    <row r="34" spans="2:53" ht="15">
      <c r="B34" s="18"/>
      <c r="C34" s="7"/>
      <c r="D34" s="7"/>
      <c r="E34" s="19">
        <f>IF(D34="",0,VLOOKUP(D34,'GPA scale setup instructions'!$C$8:$D$20,2,FALSE))</f>
        <v>0</v>
      </c>
      <c r="F34" s="11"/>
      <c r="H34" s="18"/>
      <c r="I34" s="7"/>
      <c r="J34" s="7"/>
      <c r="K34" s="19">
        <f>IF(J34="",0,VLOOKUP(J34,'GPA scale setup instructions'!$C$8:$D$20,2,FALSE))</f>
        <v>0</v>
      </c>
      <c r="L34" s="11"/>
      <c r="V34">
        <f t="shared" si="29"/>
        <v>0</v>
      </c>
      <c r="W34">
        <f t="shared" si="27"/>
        <v>0</v>
      </c>
      <c r="X34">
        <f t="shared" si="27"/>
        <v>0</v>
      </c>
      <c r="Y34">
        <f t="shared" si="27"/>
        <v>0</v>
      </c>
      <c r="Z34">
        <f t="shared" si="27"/>
        <v>0</v>
      </c>
      <c r="AA34">
        <f t="shared" si="30"/>
        <v>0</v>
      </c>
      <c r="AB34">
        <f t="shared" si="31"/>
        <v>0</v>
      </c>
      <c r="AF34">
        <f t="shared" si="28"/>
        <v>0</v>
      </c>
      <c r="AH34">
        <f t="shared" si="8"/>
        <v>0</v>
      </c>
      <c r="AI34">
        <f t="shared" si="9"/>
        <v>0</v>
      </c>
      <c r="AL34" t="str">
        <f t="shared" si="2"/>
        <v/>
      </c>
      <c r="AN34">
        <f>IF(AO34="",0,COUNTIF($AN$9:AN33,"&gt;0")+1)</f>
        <v>0</v>
      </c>
      <c r="AO34" t="str">
        <f t="shared" si="23"/>
        <v/>
      </c>
      <c r="AP34" t="str">
        <f t="shared" si="24"/>
        <v/>
      </c>
      <c r="AQ34" t="str">
        <f t="shared" si="25"/>
        <v/>
      </c>
      <c r="AR34" t="str">
        <f t="shared" si="26"/>
        <v/>
      </c>
      <c r="AS34" t="str">
        <f t="shared" si="32"/>
        <v/>
      </c>
      <c r="AV34">
        <v>26</v>
      </c>
      <c r="AW34" t="str">
        <f t="shared" si="15"/>
        <v/>
      </c>
      <c r="AX34" t="str">
        <f t="shared" si="15"/>
        <v/>
      </c>
      <c r="AY34" t="str">
        <f t="shared" si="15"/>
        <v/>
      </c>
      <c r="AZ34" t="str">
        <f t="shared" si="15"/>
        <v/>
      </c>
      <c r="BA34" t="str">
        <f t="shared" si="16"/>
        <v/>
      </c>
    </row>
    <row r="35" spans="2:53" ht="15">
      <c r="B35" s="18"/>
      <c r="C35" s="7"/>
      <c r="D35" s="7"/>
      <c r="E35" s="19">
        <f>IF(D35="",0,VLOOKUP(D35,'GPA scale setup instructions'!$C$8:$D$20,2,FALSE))</f>
        <v>0</v>
      </c>
      <c r="F35" s="11"/>
      <c r="H35" s="18"/>
      <c r="I35" s="7"/>
      <c r="J35" s="7"/>
      <c r="K35" s="19">
        <f>IF(J35="",0,VLOOKUP(J35,'GPA scale setup instructions'!$C$8:$D$20,2,FALSE))</f>
        <v>0</v>
      </c>
      <c r="L35" s="11"/>
      <c r="V35">
        <f t="shared" si="29"/>
        <v>0</v>
      </c>
      <c r="W35">
        <f t="shared" si="27"/>
        <v>0</v>
      </c>
      <c r="X35">
        <f t="shared" si="27"/>
        <v>0</v>
      </c>
      <c r="Y35">
        <f t="shared" si="27"/>
        <v>0</v>
      </c>
      <c r="Z35">
        <f t="shared" si="27"/>
        <v>0</v>
      </c>
      <c r="AA35">
        <f t="shared" si="30"/>
        <v>0</v>
      </c>
      <c r="AB35">
        <f t="shared" si="31"/>
        <v>0</v>
      </c>
      <c r="AF35">
        <f t="shared" si="28"/>
        <v>0</v>
      </c>
      <c r="AH35">
        <f t="shared" si="8"/>
        <v>0</v>
      </c>
      <c r="AI35">
        <f t="shared" si="9"/>
        <v>0</v>
      </c>
      <c r="AL35" t="str">
        <f t="shared" si="2"/>
        <v/>
      </c>
      <c r="AN35">
        <f>IF(AO35="",0,COUNTIF($AN$9:AN34,"&gt;0")+1)</f>
        <v>0</v>
      </c>
      <c r="AO35" t="str">
        <f t="shared" si="23"/>
        <v/>
      </c>
      <c r="AP35" t="str">
        <f t="shared" si="24"/>
        <v/>
      </c>
      <c r="AQ35" t="str">
        <f t="shared" si="25"/>
        <v/>
      </c>
      <c r="AR35" t="str">
        <f t="shared" si="26"/>
        <v/>
      </c>
      <c r="AS35" t="str">
        <f t="shared" si="32"/>
        <v/>
      </c>
      <c r="AV35">
        <v>27</v>
      </c>
      <c r="AW35" t="str">
        <f t="shared" si="15"/>
        <v/>
      </c>
      <c r="AX35" t="str">
        <f t="shared" si="15"/>
        <v/>
      </c>
      <c r="AY35" t="str">
        <f t="shared" si="15"/>
        <v/>
      </c>
      <c r="AZ35" t="str">
        <f t="shared" si="15"/>
        <v/>
      </c>
      <c r="BA35" t="str">
        <f t="shared" si="16"/>
        <v/>
      </c>
    </row>
    <row r="36" spans="2:53" ht="15">
      <c r="B36" s="12"/>
      <c r="C36" s="13"/>
      <c r="D36" s="13"/>
      <c r="E36" s="13"/>
      <c r="F36" s="14"/>
      <c r="H36" s="12"/>
      <c r="I36" s="13"/>
      <c r="J36" s="13"/>
      <c r="K36" s="13"/>
      <c r="L36" s="14"/>
      <c r="V36">
        <f t="shared" si="29"/>
        <v>0</v>
      </c>
      <c r="W36">
        <f t="shared" si="27"/>
        <v>0</v>
      </c>
      <c r="X36">
        <f t="shared" si="27"/>
        <v>0</v>
      </c>
      <c r="Y36">
        <f t="shared" si="27"/>
        <v>0</v>
      </c>
      <c r="Z36">
        <f t="shared" si="27"/>
        <v>0</v>
      </c>
      <c r="AA36">
        <f t="shared" si="30"/>
        <v>0</v>
      </c>
      <c r="AB36">
        <f t="shared" si="31"/>
        <v>0</v>
      </c>
      <c r="AF36">
        <f t="shared" si="28"/>
        <v>0</v>
      </c>
      <c r="AH36">
        <f t="shared" si="8"/>
        <v>0</v>
      </c>
      <c r="AI36">
        <f t="shared" si="9"/>
        <v>0</v>
      </c>
      <c r="AL36" t="str">
        <f t="shared" si="2"/>
        <v/>
      </c>
      <c r="AN36">
        <f>IF(AO36="",0,COUNTIF($AN$9:AN35,"&gt;0")+1)</f>
        <v>0</v>
      </c>
      <c r="AO36" t="str">
        <f t="shared" si="23"/>
        <v/>
      </c>
      <c r="AP36" t="str">
        <f t="shared" si="24"/>
        <v/>
      </c>
      <c r="AQ36" t="str">
        <f t="shared" si="25"/>
        <v/>
      </c>
      <c r="AR36" t="str">
        <f t="shared" si="26"/>
        <v/>
      </c>
      <c r="AS36" t="str">
        <f t="shared" si="32"/>
        <v/>
      </c>
      <c r="AV36">
        <v>28</v>
      </c>
      <c r="AW36" t="str">
        <f t="shared" si="15"/>
        <v/>
      </c>
      <c r="AX36" t="str">
        <f t="shared" si="15"/>
        <v/>
      </c>
      <c r="AY36" t="str">
        <f t="shared" si="15"/>
        <v/>
      </c>
      <c r="AZ36" t="str">
        <f t="shared" si="15"/>
        <v/>
      </c>
      <c r="BA36" t="str">
        <f t="shared" si="16"/>
        <v/>
      </c>
    </row>
    <row r="37" spans="2:53" ht="15">
      <c r="B37" s="42" t="s">
        <v>26</v>
      </c>
      <c r="C37" s="43"/>
      <c r="D37" s="43"/>
      <c r="E37" s="20" t="str">
        <f>AD38</f>
        <v/>
      </c>
      <c r="F37" s="14"/>
      <c r="H37" s="42" t="s">
        <v>26</v>
      </c>
      <c r="I37" s="43"/>
      <c r="J37" s="43"/>
      <c r="K37" s="20" t="str">
        <f>AD48</f>
        <v/>
      </c>
      <c r="L37" s="14"/>
      <c r="V37">
        <f t="shared" si="29"/>
        <v>0</v>
      </c>
      <c r="W37">
        <f t="shared" si="27"/>
        <v>0</v>
      </c>
      <c r="X37">
        <f t="shared" si="27"/>
        <v>0</v>
      </c>
      <c r="Y37">
        <f t="shared" si="27"/>
        <v>0</v>
      </c>
      <c r="Z37">
        <f t="shared" si="27"/>
        <v>0</v>
      </c>
      <c r="AA37">
        <f t="shared" si="30"/>
        <v>0</v>
      </c>
      <c r="AB37">
        <f t="shared" si="31"/>
        <v>0</v>
      </c>
      <c r="AC37">
        <f>SUM(AA29:AA38)</f>
        <v>0</v>
      </c>
      <c r="AD37">
        <f>SUM(AB29:AB38)</f>
        <v>0</v>
      </c>
      <c r="AF37">
        <f t="shared" si="28"/>
        <v>0</v>
      </c>
      <c r="AH37">
        <f t="shared" si="8"/>
        <v>0</v>
      </c>
      <c r="AI37">
        <f t="shared" si="9"/>
        <v>0</v>
      </c>
      <c r="AL37" t="str">
        <f t="shared" si="2"/>
        <v/>
      </c>
      <c r="AN37">
        <f>IF(AO37="",0,COUNTIF($AN$9:AN36,"&gt;0")+1)</f>
        <v>0</v>
      </c>
      <c r="AO37" t="str">
        <f t="shared" si="23"/>
        <v/>
      </c>
      <c r="AP37" t="str">
        <f t="shared" si="24"/>
        <v/>
      </c>
      <c r="AQ37" t="str">
        <f t="shared" si="25"/>
        <v/>
      </c>
      <c r="AR37" t="str">
        <f t="shared" si="26"/>
        <v/>
      </c>
      <c r="AS37" t="str">
        <f t="shared" si="32"/>
        <v/>
      </c>
      <c r="AV37">
        <v>29</v>
      </c>
      <c r="AW37" t="str">
        <f t="shared" si="15"/>
        <v/>
      </c>
      <c r="AX37" t="str">
        <f t="shared" si="15"/>
        <v/>
      </c>
      <c r="AY37" t="str">
        <f t="shared" si="15"/>
        <v/>
      </c>
      <c r="AZ37" t="str">
        <f t="shared" si="15"/>
        <v/>
      </c>
      <c r="BA37" t="str">
        <f t="shared" si="16"/>
        <v/>
      </c>
    </row>
    <row r="38" spans="2:53" ht="15.75" thickBot="1">
      <c r="B38" s="44" t="s">
        <v>28</v>
      </c>
      <c r="C38" s="45"/>
      <c r="D38" s="45"/>
      <c r="E38" s="21">
        <f>AE38</f>
        <v>3.15</v>
      </c>
      <c r="F38" s="15"/>
      <c r="H38" s="44" t="s">
        <v>28</v>
      </c>
      <c r="I38" s="45"/>
      <c r="J38" s="45"/>
      <c r="K38" s="21">
        <f>AE48</f>
        <v>3.15</v>
      </c>
      <c r="L38" s="15"/>
      <c r="V38">
        <f t="shared" si="29"/>
        <v>0</v>
      </c>
      <c r="W38">
        <f t="shared" si="27"/>
        <v>0</v>
      </c>
      <c r="X38">
        <f t="shared" si="27"/>
        <v>0</v>
      </c>
      <c r="Y38">
        <f t="shared" si="27"/>
        <v>0</v>
      </c>
      <c r="Z38">
        <f t="shared" si="27"/>
        <v>0</v>
      </c>
      <c r="AA38">
        <f t="shared" si="30"/>
        <v>0</v>
      </c>
      <c r="AB38">
        <f t="shared" si="31"/>
        <v>0</v>
      </c>
      <c r="AD38" t="str">
        <f>IF(AD37=0,"",(AC37/AD37)*$T$6)</f>
        <v/>
      </c>
      <c r="AE38">
        <f>IF(SUM($AB$9:AB38)=0,"",SUM($AA$9:AA38)/SUM($AB$9:AB38)*$T$6)</f>
        <v>3.15</v>
      </c>
      <c r="AF38">
        <f t="shared" si="28"/>
        <v>0</v>
      </c>
      <c r="AH38">
        <f t="shared" si="8"/>
        <v>0</v>
      </c>
      <c r="AI38">
        <f t="shared" si="9"/>
        <v>0</v>
      </c>
      <c r="AL38" t="str">
        <f t="shared" si="2"/>
        <v/>
      </c>
      <c r="AN38">
        <f>IF(AO38="",0,COUNTIF($AN$9:AN37,"&gt;0")+1)</f>
        <v>0</v>
      </c>
      <c r="AO38" t="str">
        <f t="shared" si="23"/>
        <v/>
      </c>
      <c r="AP38" t="str">
        <f t="shared" si="24"/>
        <v/>
      </c>
      <c r="AQ38" t="str">
        <f t="shared" si="25"/>
        <v/>
      </c>
      <c r="AR38" t="str">
        <f t="shared" si="26"/>
        <v/>
      </c>
      <c r="AS38" t="str">
        <f t="shared" si="32"/>
        <v/>
      </c>
      <c r="AV38">
        <v>30</v>
      </c>
      <c r="AW38" t="str">
        <f t="shared" si="15"/>
        <v/>
      </c>
      <c r="AX38" t="str">
        <f t="shared" si="15"/>
        <v/>
      </c>
      <c r="AY38" t="str">
        <f t="shared" si="15"/>
        <v/>
      </c>
      <c r="AZ38" t="str">
        <f t="shared" si="15"/>
        <v/>
      </c>
      <c r="BA38" t="str">
        <f t="shared" si="16"/>
        <v/>
      </c>
    </row>
    <row r="39" spans="21:53" ht="15">
      <c r="U39" t="str">
        <f>H24</f>
        <v>Semester 4</v>
      </c>
      <c r="V39">
        <f>H26</f>
        <v>0</v>
      </c>
      <c r="W39">
        <f aca="true" t="shared" si="33" ref="W39:Z48">I26</f>
        <v>0</v>
      </c>
      <c r="X39">
        <f t="shared" si="33"/>
        <v>0</v>
      </c>
      <c r="Y39">
        <f t="shared" si="33"/>
        <v>0</v>
      </c>
      <c r="Z39">
        <f t="shared" si="33"/>
        <v>0</v>
      </c>
      <c r="AA39">
        <f>I26*K26</f>
        <v>0</v>
      </c>
      <c r="AB39">
        <f>IF(J26="",0,I26*$T$6)</f>
        <v>0</v>
      </c>
      <c r="AF39">
        <f>L26</f>
        <v>0</v>
      </c>
      <c r="AH39">
        <f t="shared" si="8"/>
        <v>0</v>
      </c>
      <c r="AI39">
        <f t="shared" si="9"/>
        <v>0</v>
      </c>
      <c r="AL39" t="str">
        <f t="shared" si="2"/>
        <v/>
      </c>
      <c r="AN39">
        <f>IF(AO39="",0,COUNTIF($AN$9:AN38,"&gt;0")+1)</f>
        <v>0</v>
      </c>
      <c r="AO39" t="str">
        <f t="shared" si="23"/>
        <v/>
      </c>
      <c r="AP39" t="str">
        <f t="shared" si="24"/>
        <v/>
      </c>
      <c r="AQ39" t="str">
        <f t="shared" si="25"/>
        <v/>
      </c>
      <c r="AR39" t="str">
        <f t="shared" si="26"/>
        <v/>
      </c>
      <c r="AS39" t="str">
        <f>IF($Z39="Yes",$U$39,"")</f>
        <v/>
      </c>
      <c r="AV39">
        <v>31</v>
      </c>
      <c r="AW39" t="str">
        <f t="shared" si="15"/>
        <v/>
      </c>
      <c r="AX39" t="str">
        <f t="shared" si="15"/>
        <v/>
      </c>
      <c r="AY39" t="str">
        <f t="shared" si="15"/>
        <v/>
      </c>
      <c r="AZ39" t="str">
        <f t="shared" si="15"/>
        <v/>
      </c>
      <c r="BA39" t="str">
        <f t="shared" si="16"/>
        <v/>
      </c>
    </row>
    <row r="40" spans="2:53" ht="18.75">
      <c r="B40" s="41" t="s">
        <v>40</v>
      </c>
      <c r="C40" s="41"/>
      <c r="D40" s="41"/>
      <c r="E40" s="41"/>
      <c r="F40" s="41"/>
      <c r="G40" s="41"/>
      <c r="H40" s="41"/>
      <c r="I40" s="41"/>
      <c r="J40" s="41"/>
      <c r="K40" s="41"/>
      <c r="L40" s="41"/>
      <c r="V40">
        <f aca="true" t="shared" si="34" ref="V40:V48">H27</f>
        <v>0</v>
      </c>
      <c r="W40">
        <f t="shared" si="33"/>
        <v>0</v>
      </c>
      <c r="X40">
        <f t="shared" si="33"/>
        <v>0</v>
      </c>
      <c r="Y40">
        <f t="shared" si="33"/>
        <v>0</v>
      </c>
      <c r="Z40">
        <f t="shared" si="33"/>
        <v>0</v>
      </c>
      <c r="AA40">
        <f aca="true" t="shared" si="35" ref="AA40:AA48">I27*K27</f>
        <v>0</v>
      </c>
      <c r="AB40">
        <f aca="true" t="shared" si="36" ref="AB40:AB48">IF(J27="",0,I27*$T$6)</f>
        <v>0</v>
      </c>
      <c r="AF40">
        <f aca="true" t="shared" si="37" ref="AF40:AF48">L27</f>
        <v>0</v>
      </c>
      <c r="AH40">
        <f t="shared" si="8"/>
        <v>0</v>
      </c>
      <c r="AI40">
        <f t="shared" si="9"/>
        <v>0</v>
      </c>
      <c r="AL40" t="str">
        <f t="shared" si="2"/>
        <v/>
      </c>
      <c r="AN40">
        <f>IF(AO40="",0,COUNTIF($AN$9:AN39,"&gt;0")+1)</f>
        <v>0</v>
      </c>
      <c r="AO40" t="str">
        <f t="shared" si="23"/>
        <v/>
      </c>
      <c r="AP40" t="str">
        <f t="shared" si="24"/>
        <v/>
      </c>
      <c r="AQ40" t="str">
        <f t="shared" si="25"/>
        <v/>
      </c>
      <c r="AR40" t="str">
        <f t="shared" si="26"/>
        <v/>
      </c>
      <c r="AS40" t="str">
        <f aca="true" t="shared" si="38" ref="AS40:AS48">IF($Z40="Yes",$U$39,"")</f>
        <v/>
      </c>
      <c r="AV40">
        <v>32</v>
      </c>
      <c r="AW40" t="str">
        <f t="shared" si="15"/>
        <v/>
      </c>
      <c r="AX40" t="str">
        <f t="shared" si="15"/>
        <v/>
      </c>
      <c r="AY40" t="str">
        <f t="shared" si="15"/>
        <v/>
      </c>
      <c r="AZ40" t="str">
        <f t="shared" si="15"/>
        <v/>
      </c>
      <c r="BA40" t="str">
        <f t="shared" si="16"/>
        <v/>
      </c>
    </row>
    <row r="41" spans="2:53" ht="15.75" thickBot="1">
      <c r="B41" s="26" t="s">
        <v>34</v>
      </c>
      <c r="H41" s="26" t="s">
        <v>35</v>
      </c>
      <c r="V41">
        <f t="shared" si="34"/>
        <v>0</v>
      </c>
      <c r="W41">
        <f t="shared" si="33"/>
        <v>0</v>
      </c>
      <c r="X41">
        <f t="shared" si="33"/>
        <v>0</v>
      </c>
      <c r="Y41">
        <f t="shared" si="33"/>
        <v>0</v>
      </c>
      <c r="Z41">
        <f t="shared" si="33"/>
        <v>0</v>
      </c>
      <c r="AA41">
        <f t="shared" si="35"/>
        <v>0</v>
      </c>
      <c r="AB41">
        <f t="shared" si="36"/>
        <v>0</v>
      </c>
      <c r="AF41">
        <f t="shared" si="37"/>
        <v>0</v>
      </c>
      <c r="AH41">
        <f t="shared" si="8"/>
        <v>0</v>
      </c>
      <c r="AI41">
        <f t="shared" si="9"/>
        <v>0</v>
      </c>
      <c r="AL41" t="str">
        <f t="shared" si="2"/>
        <v/>
      </c>
      <c r="AN41">
        <f>IF(AO41="",0,COUNTIF($AN$9:AN40,"&gt;0")+1)</f>
        <v>0</v>
      </c>
      <c r="AO41" t="str">
        <f t="shared" si="23"/>
        <v/>
      </c>
      <c r="AP41" t="str">
        <f t="shared" si="24"/>
        <v/>
      </c>
      <c r="AQ41" t="str">
        <f t="shared" si="25"/>
        <v/>
      </c>
      <c r="AR41" t="str">
        <f t="shared" si="26"/>
        <v/>
      </c>
      <c r="AS41" t="str">
        <f t="shared" si="38"/>
        <v/>
      </c>
      <c r="AV41">
        <v>33</v>
      </c>
      <c r="AW41" t="str">
        <f t="shared" si="15"/>
        <v/>
      </c>
      <c r="AX41" t="str">
        <f t="shared" si="15"/>
        <v/>
      </c>
      <c r="AY41" t="str">
        <f t="shared" si="15"/>
        <v/>
      </c>
      <c r="AZ41" t="str">
        <f t="shared" si="15"/>
        <v/>
      </c>
      <c r="BA41" t="str">
        <f t="shared" si="16"/>
        <v/>
      </c>
    </row>
    <row r="42" spans="2:53" ht="15">
      <c r="B42" s="8" t="s">
        <v>22</v>
      </c>
      <c r="C42" s="9" t="s">
        <v>23</v>
      </c>
      <c r="D42" s="9" t="s">
        <v>24</v>
      </c>
      <c r="E42" s="9" t="s">
        <v>21</v>
      </c>
      <c r="F42" s="10" t="s">
        <v>25</v>
      </c>
      <c r="H42" s="8" t="s">
        <v>22</v>
      </c>
      <c r="I42" s="9" t="s">
        <v>23</v>
      </c>
      <c r="J42" s="9" t="s">
        <v>24</v>
      </c>
      <c r="K42" s="9" t="s">
        <v>21</v>
      </c>
      <c r="L42" s="10" t="s">
        <v>25</v>
      </c>
      <c r="V42">
        <f t="shared" si="34"/>
        <v>0</v>
      </c>
      <c r="W42">
        <f t="shared" si="33"/>
        <v>0</v>
      </c>
      <c r="X42">
        <f t="shared" si="33"/>
        <v>0</v>
      </c>
      <c r="Y42">
        <f t="shared" si="33"/>
        <v>0</v>
      </c>
      <c r="Z42">
        <f t="shared" si="33"/>
        <v>0</v>
      </c>
      <c r="AA42">
        <f t="shared" si="35"/>
        <v>0</v>
      </c>
      <c r="AB42">
        <f t="shared" si="36"/>
        <v>0</v>
      </c>
      <c r="AF42">
        <f t="shared" si="37"/>
        <v>0</v>
      </c>
      <c r="AH42">
        <f t="shared" si="8"/>
        <v>0</v>
      </c>
      <c r="AI42">
        <f t="shared" si="9"/>
        <v>0</v>
      </c>
      <c r="AL42" t="str">
        <f t="shared" si="2"/>
        <v/>
      </c>
      <c r="AN42">
        <f>IF(AO42="",0,COUNTIF($AN$9:AN41,"&gt;0")+1)</f>
        <v>0</v>
      </c>
      <c r="AO42" t="str">
        <f t="shared" si="23"/>
        <v/>
      </c>
      <c r="AP42" t="str">
        <f t="shared" si="24"/>
        <v/>
      </c>
      <c r="AQ42" t="str">
        <f t="shared" si="25"/>
        <v/>
      </c>
      <c r="AR42" t="str">
        <f t="shared" si="26"/>
        <v/>
      </c>
      <c r="AS42" t="str">
        <f t="shared" si="38"/>
        <v/>
      </c>
      <c r="AV42">
        <v>34</v>
      </c>
      <c r="AW42" t="str">
        <f aca="true" t="shared" si="39" ref="AW42:AZ88">IF(IF(COUNTIF($AN$9:$AN$87,$AV42)=1,VLOOKUP($AV42,$AN$9:$AR$87,AW$8,FALSE),"")=0,"Blank",IF(COUNTIF($AN$9:$AN$87,$AV42)=1,VLOOKUP($AV42,$AN$9:$AR$87,AW$8,FALSE),""))</f>
        <v/>
      </c>
      <c r="AX42" t="str">
        <f t="shared" si="39"/>
        <v/>
      </c>
      <c r="AY42" t="str">
        <f t="shared" si="39"/>
        <v/>
      </c>
      <c r="AZ42" t="str">
        <f t="shared" si="39"/>
        <v/>
      </c>
      <c r="BA42" t="str">
        <f t="shared" si="16"/>
        <v/>
      </c>
    </row>
    <row r="43" spans="2:53" ht="15">
      <c r="B43" s="18"/>
      <c r="C43" s="7"/>
      <c r="D43" s="7"/>
      <c r="E43" s="19">
        <f>IF(D43="",0,VLOOKUP(D43,'GPA scale setup instructions'!$C$8:$D$20,2,FALSE))</f>
        <v>0</v>
      </c>
      <c r="F43" s="11"/>
      <c r="H43" s="18"/>
      <c r="I43" s="7"/>
      <c r="J43" s="7"/>
      <c r="K43" s="19">
        <f>IF(J43="",0,VLOOKUP(J43,'GPA scale setup instructions'!$C$8:$D$20,2,FALSE))</f>
        <v>0</v>
      </c>
      <c r="L43" s="11"/>
      <c r="V43">
        <f t="shared" si="34"/>
        <v>0</v>
      </c>
      <c r="W43">
        <f t="shared" si="33"/>
        <v>0</v>
      </c>
      <c r="X43">
        <f t="shared" si="33"/>
        <v>0</v>
      </c>
      <c r="Y43">
        <f t="shared" si="33"/>
        <v>0</v>
      </c>
      <c r="Z43">
        <f t="shared" si="33"/>
        <v>0</v>
      </c>
      <c r="AA43">
        <f t="shared" si="35"/>
        <v>0</v>
      </c>
      <c r="AB43">
        <f t="shared" si="36"/>
        <v>0</v>
      </c>
      <c r="AF43">
        <f t="shared" si="37"/>
        <v>0</v>
      </c>
      <c r="AH43">
        <f t="shared" si="8"/>
        <v>0</v>
      </c>
      <c r="AI43">
        <f t="shared" si="9"/>
        <v>0</v>
      </c>
      <c r="AL43" t="str">
        <f t="shared" si="2"/>
        <v/>
      </c>
      <c r="AN43">
        <f>IF(AO43="",0,COUNTIF($AN$9:AN42,"&gt;0")+1)</f>
        <v>0</v>
      </c>
      <c r="AO43" t="str">
        <f t="shared" si="23"/>
        <v/>
      </c>
      <c r="AP43" t="str">
        <f t="shared" si="24"/>
        <v/>
      </c>
      <c r="AQ43" t="str">
        <f t="shared" si="25"/>
        <v/>
      </c>
      <c r="AR43" t="str">
        <f t="shared" si="26"/>
        <v/>
      </c>
      <c r="AS43" t="str">
        <f t="shared" si="38"/>
        <v/>
      </c>
      <c r="AV43">
        <v>35</v>
      </c>
      <c r="AW43" t="str">
        <f t="shared" si="39"/>
        <v/>
      </c>
      <c r="AX43" t="str">
        <f t="shared" si="39"/>
        <v/>
      </c>
      <c r="AY43" t="str">
        <f t="shared" si="39"/>
        <v/>
      </c>
      <c r="AZ43" t="str">
        <f t="shared" si="39"/>
        <v/>
      </c>
      <c r="BA43" t="str">
        <f t="shared" si="16"/>
        <v/>
      </c>
    </row>
    <row r="44" spans="2:53" ht="15">
      <c r="B44" s="18"/>
      <c r="C44" s="7"/>
      <c r="D44" s="7"/>
      <c r="E44" s="19">
        <f>IF(D44="",0,VLOOKUP(D44,'GPA scale setup instructions'!$C$8:$D$20,2,FALSE))</f>
        <v>0</v>
      </c>
      <c r="F44" s="11"/>
      <c r="H44" s="18"/>
      <c r="I44" s="7"/>
      <c r="J44" s="7"/>
      <c r="K44" s="19">
        <f>IF(J44="",0,VLOOKUP(J44,'GPA scale setup instructions'!$C$8:$D$20,2,FALSE))</f>
        <v>0</v>
      </c>
      <c r="L44" s="11"/>
      <c r="V44">
        <f t="shared" si="34"/>
        <v>0</v>
      </c>
      <c r="W44">
        <f t="shared" si="33"/>
        <v>0</v>
      </c>
      <c r="X44">
        <f t="shared" si="33"/>
        <v>0</v>
      </c>
      <c r="Y44">
        <f t="shared" si="33"/>
        <v>0</v>
      </c>
      <c r="Z44">
        <f t="shared" si="33"/>
        <v>0</v>
      </c>
      <c r="AA44">
        <f t="shared" si="35"/>
        <v>0</v>
      </c>
      <c r="AB44">
        <f t="shared" si="36"/>
        <v>0</v>
      </c>
      <c r="AF44">
        <f t="shared" si="37"/>
        <v>0</v>
      </c>
      <c r="AH44">
        <f t="shared" si="8"/>
        <v>0</v>
      </c>
      <c r="AI44">
        <f t="shared" si="9"/>
        <v>0</v>
      </c>
      <c r="AL44" t="str">
        <f t="shared" si="2"/>
        <v/>
      </c>
      <c r="AN44">
        <f>IF(AO44="",0,COUNTIF($AN$9:AN43,"&gt;0")+1)</f>
        <v>0</v>
      </c>
      <c r="AO44" t="str">
        <f t="shared" si="23"/>
        <v/>
      </c>
      <c r="AP44" t="str">
        <f t="shared" si="24"/>
        <v/>
      </c>
      <c r="AQ44" t="str">
        <f t="shared" si="25"/>
        <v/>
      </c>
      <c r="AR44" t="str">
        <f t="shared" si="26"/>
        <v/>
      </c>
      <c r="AS44" t="str">
        <f t="shared" si="38"/>
        <v/>
      </c>
      <c r="AV44">
        <v>36</v>
      </c>
      <c r="AW44" t="str">
        <f t="shared" si="39"/>
        <v/>
      </c>
      <c r="AX44" t="str">
        <f t="shared" si="39"/>
        <v/>
      </c>
      <c r="AY44" t="str">
        <f t="shared" si="39"/>
        <v/>
      </c>
      <c r="AZ44" t="str">
        <f t="shared" si="39"/>
        <v/>
      </c>
      <c r="BA44" t="str">
        <f t="shared" si="16"/>
        <v/>
      </c>
    </row>
    <row r="45" spans="2:53" ht="15">
      <c r="B45" s="18"/>
      <c r="C45" s="7"/>
      <c r="D45" s="7"/>
      <c r="E45" s="19">
        <f>IF(D45="",0,VLOOKUP(D45,'GPA scale setup instructions'!$C$8:$D$20,2,FALSE))</f>
        <v>0</v>
      </c>
      <c r="F45" s="11"/>
      <c r="H45" s="18"/>
      <c r="I45" s="7"/>
      <c r="J45" s="7"/>
      <c r="K45" s="19">
        <f>IF(J45="",0,VLOOKUP(J45,'GPA scale setup instructions'!$C$8:$D$20,2,FALSE))</f>
        <v>0</v>
      </c>
      <c r="L45" s="11"/>
      <c r="V45">
        <f t="shared" si="34"/>
        <v>0</v>
      </c>
      <c r="W45">
        <f t="shared" si="33"/>
        <v>0</v>
      </c>
      <c r="X45">
        <f t="shared" si="33"/>
        <v>0</v>
      </c>
      <c r="Y45">
        <f t="shared" si="33"/>
        <v>0</v>
      </c>
      <c r="Z45">
        <f t="shared" si="33"/>
        <v>0</v>
      </c>
      <c r="AA45">
        <f t="shared" si="35"/>
        <v>0</v>
      </c>
      <c r="AB45">
        <f t="shared" si="36"/>
        <v>0</v>
      </c>
      <c r="AF45">
        <f t="shared" si="37"/>
        <v>0</v>
      </c>
      <c r="AH45">
        <f t="shared" si="8"/>
        <v>0</v>
      </c>
      <c r="AI45">
        <f t="shared" si="9"/>
        <v>0</v>
      </c>
      <c r="AL45" t="str">
        <f t="shared" si="2"/>
        <v/>
      </c>
      <c r="AN45">
        <f>IF(AO45="",0,COUNTIF($AN$9:AN44,"&gt;0")+1)</f>
        <v>0</v>
      </c>
      <c r="AO45" t="str">
        <f t="shared" si="23"/>
        <v/>
      </c>
      <c r="AP45" t="str">
        <f t="shared" si="24"/>
        <v/>
      </c>
      <c r="AQ45" t="str">
        <f t="shared" si="25"/>
        <v/>
      </c>
      <c r="AR45" t="str">
        <f t="shared" si="26"/>
        <v/>
      </c>
      <c r="AS45" t="str">
        <f t="shared" si="38"/>
        <v/>
      </c>
      <c r="AV45">
        <v>37</v>
      </c>
      <c r="AW45" t="str">
        <f t="shared" si="39"/>
        <v/>
      </c>
      <c r="AX45" t="str">
        <f t="shared" si="39"/>
        <v/>
      </c>
      <c r="AY45" t="str">
        <f t="shared" si="39"/>
        <v/>
      </c>
      <c r="AZ45" t="str">
        <f t="shared" si="39"/>
        <v/>
      </c>
      <c r="BA45" t="str">
        <f t="shared" si="16"/>
        <v/>
      </c>
    </row>
    <row r="46" spans="2:53" ht="15">
      <c r="B46" s="18"/>
      <c r="C46" s="7"/>
      <c r="D46" s="7"/>
      <c r="E46" s="19">
        <f>IF(D46="",0,VLOOKUP(D46,'GPA scale setup instructions'!$C$8:$D$20,2,FALSE))</f>
        <v>0</v>
      </c>
      <c r="F46" s="11"/>
      <c r="H46" s="18"/>
      <c r="I46" s="7"/>
      <c r="J46" s="7"/>
      <c r="K46" s="19">
        <f>IF(J46="",0,VLOOKUP(J46,'GPA scale setup instructions'!$C$8:$D$20,2,FALSE))</f>
        <v>0</v>
      </c>
      <c r="L46" s="11"/>
      <c r="V46">
        <f t="shared" si="34"/>
        <v>0</v>
      </c>
      <c r="W46">
        <f t="shared" si="33"/>
        <v>0</v>
      </c>
      <c r="X46">
        <f t="shared" si="33"/>
        <v>0</v>
      </c>
      <c r="Y46">
        <f t="shared" si="33"/>
        <v>0</v>
      </c>
      <c r="Z46">
        <f t="shared" si="33"/>
        <v>0</v>
      </c>
      <c r="AA46">
        <f t="shared" si="35"/>
        <v>0</v>
      </c>
      <c r="AB46">
        <f t="shared" si="36"/>
        <v>0</v>
      </c>
      <c r="AF46">
        <f t="shared" si="37"/>
        <v>0</v>
      </c>
      <c r="AH46">
        <f t="shared" si="8"/>
        <v>0</v>
      </c>
      <c r="AI46">
        <f t="shared" si="9"/>
        <v>0</v>
      </c>
      <c r="AL46" t="str">
        <f t="shared" si="2"/>
        <v/>
      </c>
      <c r="AN46">
        <f>IF(AO46="",0,COUNTIF($AN$9:AN45,"&gt;0")+1)</f>
        <v>0</v>
      </c>
      <c r="AO46" t="str">
        <f t="shared" si="23"/>
        <v/>
      </c>
      <c r="AP46" t="str">
        <f t="shared" si="24"/>
        <v/>
      </c>
      <c r="AQ46" t="str">
        <f t="shared" si="25"/>
        <v/>
      </c>
      <c r="AR46" t="str">
        <f t="shared" si="26"/>
        <v/>
      </c>
      <c r="AS46" t="str">
        <f t="shared" si="38"/>
        <v/>
      </c>
      <c r="AV46">
        <v>38</v>
      </c>
      <c r="AW46" t="str">
        <f t="shared" si="39"/>
        <v/>
      </c>
      <c r="AX46" t="str">
        <f t="shared" si="39"/>
        <v/>
      </c>
      <c r="AY46" t="str">
        <f t="shared" si="39"/>
        <v/>
      </c>
      <c r="AZ46" t="str">
        <f t="shared" si="39"/>
        <v/>
      </c>
      <c r="BA46" t="str">
        <f t="shared" si="16"/>
        <v/>
      </c>
    </row>
    <row r="47" spans="2:53" ht="15">
      <c r="B47" s="18"/>
      <c r="C47" s="7"/>
      <c r="D47" s="7"/>
      <c r="E47" s="19">
        <f>IF(D47="",0,VLOOKUP(D47,'GPA scale setup instructions'!$C$8:$D$20,2,FALSE))</f>
        <v>0</v>
      </c>
      <c r="F47" s="11"/>
      <c r="H47" s="18"/>
      <c r="I47" s="7"/>
      <c r="J47" s="7"/>
      <c r="K47" s="19">
        <f>IF(J47="",0,VLOOKUP(J47,'GPA scale setup instructions'!$C$8:$D$20,2,FALSE))</f>
        <v>0</v>
      </c>
      <c r="L47" s="11"/>
      <c r="V47">
        <f t="shared" si="34"/>
        <v>0</v>
      </c>
      <c r="W47">
        <f t="shared" si="33"/>
        <v>0</v>
      </c>
      <c r="X47">
        <f t="shared" si="33"/>
        <v>0</v>
      </c>
      <c r="Y47">
        <f t="shared" si="33"/>
        <v>0</v>
      </c>
      <c r="Z47">
        <f t="shared" si="33"/>
        <v>0</v>
      </c>
      <c r="AA47">
        <f t="shared" si="35"/>
        <v>0</v>
      </c>
      <c r="AB47">
        <f t="shared" si="36"/>
        <v>0</v>
      </c>
      <c r="AC47">
        <f>SUM(AA39:AA48)</f>
        <v>0</v>
      </c>
      <c r="AD47">
        <f>SUM(AB39:AB48)</f>
        <v>0</v>
      </c>
      <c r="AF47">
        <f t="shared" si="37"/>
        <v>0</v>
      </c>
      <c r="AH47">
        <f t="shared" si="8"/>
        <v>0</v>
      </c>
      <c r="AI47">
        <f t="shared" si="9"/>
        <v>0</v>
      </c>
      <c r="AL47" t="str">
        <f t="shared" si="2"/>
        <v/>
      </c>
      <c r="AN47">
        <f>IF(AO47="",0,COUNTIF($AN$9:AN46,"&gt;0")+1)</f>
        <v>0</v>
      </c>
      <c r="AO47" t="str">
        <f t="shared" si="23"/>
        <v/>
      </c>
      <c r="AP47" t="str">
        <f t="shared" si="24"/>
        <v/>
      </c>
      <c r="AQ47" t="str">
        <f t="shared" si="25"/>
        <v/>
      </c>
      <c r="AR47" t="str">
        <f t="shared" si="26"/>
        <v/>
      </c>
      <c r="AS47" t="str">
        <f t="shared" si="38"/>
        <v/>
      </c>
      <c r="AV47">
        <v>39</v>
      </c>
      <c r="AW47" t="str">
        <f t="shared" si="39"/>
        <v/>
      </c>
      <c r="AX47" t="str">
        <f t="shared" si="39"/>
        <v/>
      </c>
      <c r="AY47" t="str">
        <f t="shared" si="39"/>
        <v/>
      </c>
      <c r="AZ47" t="str">
        <f t="shared" si="39"/>
        <v/>
      </c>
      <c r="BA47" t="str">
        <f t="shared" si="16"/>
        <v/>
      </c>
    </row>
    <row r="48" spans="2:53" ht="15">
      <c r="B48" s="18"/>
      <c r="C48" s="7"/>
      <c r="D48" s="7"/>
      <c r="E48" s="19">
        <f>IF(D48="",0,VLOOKUP(D48,'GPA scale setup instructions'!$C$8:$D$20,2,FALSE))</f>
        <v>0</v>
      </c>
      <c r="F48" s="11"/>
      <c r="H48" s="18"/>
      <c r="I48" s="7"/>
      <c r="J48" s="7"/>
      <c r="K48" s="19">
        <f>IF(J48="",0,VLOOKUP(J48,'GPA scale setup instructions'!$C$8:$D$20,2,FALSE))</f>
        <v>0</v>
      </c>
      <c r="L48" s="11"/>
      <c r="V48">
        <f t="shared" si="34"/>
        <v>0</v>
      </c>
      <c r="W48">
        <f t="shared" si="33"/>
        <v>0</v>
      </c>
      <c r="X48">
        <f t="shared" si="33"/>
        <v>0</v>
      </c>
      <c r="Y48">
        <f t="shared" si="33"/>
        <v>0</v>
      </c>
      <c r="Z48">
        <f t="shared" si="33"/>
        <v>0</v>
      </c>
      <c r="AA48">
        <f t="shared" si="35"/>
        <v>0</v>
      </c>
      <c r="AB48">
        <f t="shared" si="36"/>
        <v>0</v>
      </c>
      <c r="AD48" t="str">
        <f>IF(AD47=0,"",(AC47/AD47)*$T$6)</f>
        <v/>
      </c>
      <c r="AE48">
        <f>IF(SUM($AB$9:AB48)=0,"",SUM($AA$9:AA48)/SUM($AB$9:AB48)*$T$6)</f>
        <v>3.15</v>
      </c>
      <c r="AF48">
        <f t="shared" si="37"/>
        <v>0</v>
      </c>
      <c r="AH48">
        <f t="shared" si="8"/>
        <v>0</v>
      </c>
      <c r="AI48">
        <f t="shared" si="9"/>
        <v>0</v>
      </c>
      <c r="AL48" t="str">
        <f t="shared" si="2"/>
        <v/>
      </c>
      <c r="AN48">
        <f>IF(AO48="",0,COUNTIF($AN$9:AN47,"&gt;0")+1)</f>
        <v>0</v>
      </c>
      <c r="AO48" t="str">
        <f t="shared" si="23"/>
        <v/>
      </c>
      <c r="AP48" t="str">
        <f t="shared" si="24"/>
        <v/>
      </c>
      <c r="AQ48" t="str">
        <f t="shared" si="25"/>
        <v/>
      </c>
      <c r="AR48" t="str">
        <f t="shared" si="26"/>
        <v/>
      </c>
      <c r="AS48" t="str">
        <f t="shared" si="38"/>
        <v/>
      </c>
      <c r="AV48">
        <v>40</v>
      </c>
      <c r="AW48" t="str">
        <f t="shared" si="39"/>
        <v/>
      </c>
      <c r="AX48" t="str">
        <f t="shared" si="39"/>
        <v/>
      </c>
      <c r="AY48" t="str">
        <f t="shared" si="39"/>
        <v/>
      </c>
      <c r="AZ48" t="str">
        <f t="shared" si="39"/>
        <v/>
      </c>
      <c r="BA48" t="str">
        <f t="shared" si="16"/>
        <v/>
      </c>
    </row>
    <row r="49" spans="2:53" ht="15">
      <c r="B49" s="18"/>
      <c r="C49" s="7"/>
      <c r="D49" s="7"/>
      <c r="E49" s="19">
        <f>IF(D49="",0,VLOOKUP(D49,'GPA scale setup instructions'!$C$8:$D$20,2,FALSE))</f>
        <v>0</v>
      </c>
      <c r="F49" s="11"/>
      <c r="H49" s="18"/>
      <c r="I49" s="7"/>
      <c r="J49" s="7"/>
      <c r="K49" s="19">
        <f>IF(J49="",0,VLOOKUP(J49,'GPA scale setup instructions'!$C$8:$D$20,2,FALSE))</f>
        <v>0</v>
      </c>
      <c r="L49" s="11"/>
      <c r="U49" t="str">
        <f>B41</f>
        <v>Semester 5</v>
      </c>
      <c r="V49">
        <f>B43</f>
        <v>0</v>
      </c>
      <c r="W49">
        <f aca="true" t="shared" si="40" ref="W49:Z58">C43</f>
        <v>0</v>
      </c>
      <c r="X49">
        <f t="shared" si="40"/>
        <v>0</v>
      </c>
      <c r="Y49">
        <f t="shared" si="40"/>
        <v>0</v>
      </c>
      <c r="Z49">
        <f t="shared" si="40"/>
        <v>0</v>
      </c>
      <c r="AA49">
        <f>C43*E43</f>
        <v>0</v>
      </c>
      <c r="AB49">
        <f>IF(D43="",0,C43*$T$6)</f>
        <v>0</v>
      </c>
      <c r="AF49">
        <f>F43</f>
        <v>0</v>
      </c>
      <c r="AH49">
        <f t="shared" si="8"/>
        <v>0</v>
      </c>
      <c r="AI49">
        <f t="shared" si="9"/>
        <v>0</v>
      </c>
      <c r="AL49" t="str">
        <f t="shared" si="2"/>
        <v/>
      </c>
      <c r="AN49">
        <f>IF(AO49="",0,COUNTIF($AN$9:AN48,"&gt;0")+1)</f>
        <v>0</v>
      </c>
      <c r="AO49" t="str">
        <f t="shared" si="23"/>
        <v/>
      </c>
      <c r="AP49" t="str">
        <f t="shared" si="24"/>
        <v/>
      </c>
      <c r="AQ49" t="str">
        <f t="shared" si="25"/>
        <v/>
      </c>
      <c r="AR49" t="str">
        <f t="shared" si="26"/>
        <v/>
      </c>
      <c r="AS49" t="str">
        <f>IF($Z49="Yes",$U$49,"")</f>
        <v/>
      </c>
      <c r="AV49">
        <v>41</v>
      </c>
      <c r="AW49" t="str">
        <f t="shared" si="39"/>
        <v/>
      </c>
      <c r="AX49" t="str">
        <f t="shared" si="39"/>
        <v/>
      </c>
      <c r="AY49" t="str">
        <f t="shared" si="39"/>
        <v/>
      </c>
      <c r="AZ49" t="str">
        <f t="shared" si="39"/>
        <v/>
      </c>
      <c r="BA49" t="str">
        <f t="shared" si="16"/>
        <v/>
      </c>
    </row>
    <row r="50" spans="2:53" ht="15">
      <c r="B50" s="18"/>
      <c r="C50" s="7"/>
      <c r="D50" s="7"/>
      <c r="E50" s="19">
        <f>IF(D50="",0,VLOOKUP(D50,'GPA scale setup instructions'!$C$8:$D$20,2,FALSE))</f>
        <v>0</v>
      </c>
      <c r="F50" s="11"/>
      <c r="H50" s="18"/>
      <c r="I50" s="7"/>
      <c r="J50" s="7"/>
      <c r="K50" s="19">
        <f>IF(J50="",0,VLOOKUP(J50,'GPA scale setup instructions'!$C$8:$D$20,2,FALSE))</f>
        <v>0</v>
      </c>
      <c r="L50" s="11"/>
      <c r="V50">
        <f aca="true" t="shared" si="41" ref="V50:V58">B44</f>
        <v>0</v>
      </c>
      <c r="W50">
        <f t="shared" si="40"/>
        <v>0</v>
      </c>
      <c r="X50">
        <f t="shared" si="40"/>
        <v>0</v>
      </c>
      <c r="Y50">
        <f t="shared" si="40"/>
        <v>0</v>
      </c>
      <c r="Z50">
        <f t="shared" si="40"/>
        <v>0</v>
      </c>
      <c r="AA50">
        <f aca="true" t="shared" si="42" ref="AA50:AA58">C44*E44</f>
        <v>0</v>
      </c>
      <c r="AB50">
        <f aca="true" t="shared" si="43" ref="AB50:AB58">IF(D44="",0,C44*$T$6)</f>
        <v>0</v>
      </c>
      <c r="AF50">
        <f aca="true" t="shared" si="44" ref="AF50:AF57">F44</f>
        <v>0</v>
      </c>
      <c r="AH50">
        <f t="shared" si="8"/>
        <v>0</v>
      </c>
      <c r="AI50">
        <f t="shared" si="9"/>
        <v>0</v>
      </c>
      <c r="AL50" t="str">
        <f t="shared" si="2"/>
        <v/>
      </c>
      <c r="AN50">
        <f>IF(AO50="",0,COUNTIF($AN$9:AN49,"&gt;0")+1)</f>
        <v>0</v>
      </c>
      <c r="AO50" t="str">
        <f t="shared" si="23"/>
        <v/>
      </c>
      <c r="AP50" t="str">
        <f t="shared" si="24"/>
        <v/>
      </c>
      <c r="AQ50" t="str">
        <f t="shared" si="25"/>
        <v/>
      </c>
      <c r="AR50" t="str">
        <f t="shared" si="26"/>
        <v/>
      </c>
      <c r="AS50" t="str">
        <f aca="true" t="shared" si="45" ref="AS50:AS58">IF($Z50="Yes",$U$49,"")</f>
        <v/>
      </c>
      <c r="AV50">
        <v>42</v>
      </c>
      <c r="AW50" t="str">
        <f t="shared" si="39"/>
        <v/>
      </c>
      <c r="AX50" t="str">
        <f t="shared" si="39"/>
        <v/>
      </c>
      <c r="AY50" t="str">
        <f t="shared" si="39"/>
        <v/>
      </c>
      <c r="AZ50" t="str">
        <f t="shared" si="39"/>
        <v/>
      </c>
      <c r="BA50" t="str">
        <f t="shared" si="16"/>
        <v/>
      </c>
    </row>
    <row r="51" spans="2:53" ht="15">
      <c r="B51" s="18"/>
      <c r="C51" s="7"/>
      <c r="D51" s="7"/>
      <c r="E51" s="19">
        <f>IF(D51="",0,VLOOKUP(D51,'GPA scale setup instructions'!$C$8:$D$20,2,FALSE))</f>
        <v>0</v>
      </c>
      <c r="F51" s="11"/>
      <c r="H51" s="18"/>
      <c r="I51" s="7"/>
      <c r="J51" s="7"/>
      <c r="K51" s="19">
        <f>IF(J51="",0,VLOOKUP(J51,'GPA scale setup instructions'!$C$8:$D$20,2,FALSE))</f>
        <v>0</v>
      </c>
      <c r="L51" s="11"/>
      <c r="V51">
        <f t="shared" si="41"/>
        <v>0</v>
      </c>
      <c r="W51">
        <f t="shared" si="40"/>
        <v>0</v>
      </c>
      <c r="X51">
        <f t="shared" si="40"/>
        <v>0</v>
      </c>
      <c r="Y51">
        <f t="shared" si="40"/>
        <v>0</v>
      </c>
      <c r="Z51">
        <f t="shared" si="40"/>
        <v>0</v>
      </c>
      <c r="AA51">
        <f t="shared" si="42"/>
        <v>0</v>
      </c>
      <c r="AB51">
        <f t="shared" si="43"/>
        <v>0</v>
      </c>
      <c r="AF51">
        <f t="shared" si="44"/>
        <v>0</v>
      </c>
      <c r="AH51">
        <f t="shared" si="8"/>
        <v>0</v>
      </c>
      <c r="AI51">
        <f t="shared" si="9"/>
        <v>0</v>
      </c>
      <c r="AL51" t="str">
        <f t="shared" si="2"/>
        <v/>
      </c>
      <c r="AN51">
        <f>IF(AO51="",0,COUNTIF($AN$9:AN50,"&gt;0")+1)</f>
        <v>0</v>
      </c>
      <c r="AO51" t="str">
        <f t="shared" si="23"/>
        <v/>
      </c>
      <c r="AP51" t="str">
        <f t="shared" si="24"/>
        <v/>
      </c>
      <c r="AQ51" t="str">
        <f t="shared" si="25"/>
        <v/>
      </c>
      <c r="AR51" t="str">
        <f t="shared" si="26"/>
        <v/>
      </c>
      <c r="AS51" t="str">
        <f t="shared" si="45"/>
        <v/>
      </c>
      <c r="AV51">
        <v>43</v>
      </c>
      <c r="AW51" t="str">
        <f t="shared" si="39"/>
        <v/>
      </c>
      <c r="AX51" t="str">
        <f t="shared" si="39"/>
        <v/>
      </c>
      <c r="AY51" t="str">
        <f t="shared" si="39"/>
        <v/>
      </c>
      <c r="AZ51" t="str">
        <f t="shared" si="39"/>
        <v/>
      </c>
      <c r="BA51" t="str">
        <f t="shared" si="16"/>
        <v/>
      </c>
    </row>
    <row r="52" spans="2:53" ht="15">
      <c r="B52" s="18"/>
      <c r="C52" s="7"/>
      <c r="D52" s="7"/>
      <c r="E52" s="19">
        <f>IF(D52="",0,VLOOKUP(D52,'GPA scale setup instructions'!$C$8:$D$20,2,FALSE))</f>
        <v>0</v>
      </c>
      <c r="F52" s="11"/>
      <c r="H52" s="18"/>
      <c r="I52" s="7"/>
      <c r="J52" s="7"/>
      <c r="K52" s="19">
        <f>IF(J52="",0,VLOOKUP(J52,'GPA scale setup instructions'!$C$8:$D$20,2,FALSE))</f>
        <v>0</v>
      </c>
      <c r="L52" s="11"/>
      <c r="V52">
        <f t="shared" si="41"/>
        <v>0</v>
      </c>
      <c r="W52">
        <f t="shared" si="40"/>
        <v>0</v>
      </c>
      <c r="X52">
        <f t="shared" si="40"/>
        <v>0</v>
      </c>
      <c r="Y52">
        <f t="shared" si="40"/>
        <v>0</v>
      </c>
      <c r="Z52">
        <f t="shared" si="40"/>
        <v>0</v>
      </c>
      <c r="AA52">
        <f t="shared" si="42"/>
        <v>0</v>
      </c>
      <c r="AB52">
        <f t="shared" si="43"/>
        <v>0</v>
      </c>
      <c r="AF52">
        <f t="shared" si="44"/>
        <v>0</v>
      </c>
      <c r="AH52">
        <f t="shared" si="8"/>
        <v>0</v>
      </c>
      <c r="AI52">
        <f t="shared" si="9"/>
        <v>0</v>
      </c>
      <c r="AL52" t="str">
        <f t="shared" si="2"/>
        <v/>
      </c>
      <c r="AN52">
        <f>IF(AO52="",0,COUNTIF($AN$9:AN51,"&gt;0")+1)</f>
        <v>0</v>
      </c>
      <c r="AO52" t="str">
        <f t="shared" si="23"/>
        <v/>
      </c>
      <c r="AP52" t="str">
        <f t="shared" si="24"/>
        <v/>
      </c>
      <c r="AQ52" t="str">
        <f t="shared" si="25"/>
        <v/>
      </c>
      <c r="AR52" t="str">
        <f t="shared" si="26"/>
        <v/>
      </c>
      <c r="AS52" t="str">
        <f t="shared" si="45"/>
        <v/>
      </c>
      <c r="AV52">
        <v>44</v>
      </c>
      <c r="AW52" t="str">
        <f t="shared" si="39"/>
        <v/>
      </c>
      <c r="AX52" t="str">
        <f t="shared" si="39"/>
        <v/>
      </c>
      <c r="AY52" t="str">
        <f t="shared" si="39"/>
        <v/>
      </c>
      <c r="AZ52" t="str">
        <f t="shared" si="39"/>
        <v/>
      </c>
      <c r="BA52" t="str">
        <f t="shared" si="16"/>
        <v/>
      </c>
    </row>
    <row r="53" spans="2:53" ht="15">
      <c r="B53" s="16"/>
      <c r="C53" s="17"/>
      <c r="D53" s="17"/>
      <c r="E53" s="13"/>
      <c r="F53" s="14"/>
      <c r="H53" s="12"/>
      <c r="I53" s="13"/>
      <c r="J53" s="13"/>
      <c r="K53" s="13"/>
      <c r="L53" s="14"/>
      <c r="V53">
        <f t="shared" si="41"/>
        <v>0</v>
      </c>
      <c r="W53">
        <f t="shared" si="40"/>
        <v>0</v>
      </c>
      <c r="X53">
        <f t="shared" si="40"/>
        <v>0</v>
      </c>
      <c r="Y53">
        <f t="shared" si="40"/>
        <v>0</v>
      </c>
      <c r="Z53">
        <f t="shared" si="40"/>
        <v>0</v>
      </c>
      <c r="AA53">
        <f t="shared" si="42"/>
        <v>0</v>
      </c>
      <c r="AB53">
        <f t="shared" si="43"/>
        <v>0</v>
      </c>
      <c r="AF53">
        <f t="shared" si="44"/>
        <v>0</v>
      </c>
      <c r="AH53">
        <f t="shared" si="8"/>
        <v>0</v>
      </c>
      <c r="AI53">
        <f t="shared" si="9"/>
        <v>0</v>
      </c>
      <c r="AL53" t="str">
        <f t="shared" si="2"/>
        <v/>
      </c>
      <c r="AN53">
        <f>IF(AO53="",0,COUNTIF($AN$9:AN52,"&gt;0")+1)</f>
        <v>0</v>
      </c>
      <c r="AO53" t="str">
        <f t="shared" si="23"/>
        <v/>
      </c>
      <c r="AP53" t="str">
        <f t="shared" si="24"/>
        <v/>
      </c>
      <c r="AQ53" t="str">
        <f t="shared" si="25"/>
        <v/>
      </c>
      <c r="AR53" t="str">
        <f t="shared" si="26"/>
        <v/>
      </c>
      <c r="AS53" t="str">
        <f t="shared" si="45"/>
        <v/>
      </c>
      <c r="AV53">
        <v>45</v>
      </c>
      <c r="AW53" t="str">
        <f t="shared" si="39"/>
        <v/>
      </c>
      <c r="AX53" t="str">
        <f t="shared" si="39"/>
        <v/>
      </c>
      <c r="AY53" t="str">
        <f t="shared" si="39"/>
        <v/>
      </c>
      <c r="AZ53" t="str">
        <f t="shared" si="39"/>
        <v/>
      </c>
      <c r="BA53" t="str">
        <f t="shared" si="16"/>
        <v/>
      </c>
    </row>
    <row r="54" spans="2:53" ht="15">
      <c r="B54" s="42" t="s">
        <v>26</v>
      </c>
      <c r="C54" s="43"/>
      <c r="D54" s="43"/>
      <c r="E54" s="20" t="str">
        <f>AD58</f>
        <v/>
      </c>
      <c r="F54" s="14"/>
      <c r="H54" s="42" t="s">
        <v>26</v>
      </c>
      <c r="I54" s="43"/>
      <c r="J54" s="43"/>
      <c r="K54" s="20" t="str">
        <f>AD68</f>
        <v/>
      </c>
      <c r="L54" s="14"/>
      <c r="V54">
        <f t="shared" si="41"/>
        <v>0</v>
      </c>
      <c r="W54">
        <f t="shared" si="40"/>
        <v>0</v>
      </c>
      <c r="X54">
        <f t="shared" si="40"/>
        <v>0</v>
      </c>
      <c r="Y54">
        <f t="shared" si="40"/>
        <v>0</v>
      </c>
      <c r="Z54">
        <f t="shared" si="40"/>
        <v>0</v>
      </c>
      <c r="AA54">
        <f t="shared" si="42"/>
        <v>0</v>
      </c>
      <c r="AB54">
        <f t="shared" si="43"/>
        <v>0</v>
      </c>
      <c r="AF54">
        <f t="shared" si="44"/>
        <v>0</v>
      </c>
      <c r="AH54">
        <f t="shared" si="8"/>
        <v>0</v>
      </c>
      <c r="AI54">
        <f t="shared" si="9"/>
        <v>0</v>
      </c>
      <c r="AL54" t="str">
        <f t="shared" si="2"/>
        <v/>
      </c>
      <c r="AN54">
        <f>IF(AO54="",0,COUNTIF($AN$9:AN53,"&gt;0")+1)</f>
        <v>0</v>
      </c>
      <c r="AO54" t="str">
        <f t="shared" si="23"/>
        <v/>
      </c>
      <c r="AP54" t="str">
        <f t="shared" si="24"/>
        <v/>
      </c>
      <c r="AQ54" t="str">
        <f t="shared" si="25"/>
        <v/>
      </c>
      <c r="AR54" t="str">
        <f t="shared" si="26"/>
        <v/>
      </c>
      <c r="AS54" t="str">
        <f t="shared" si="45"/>
        <v/>
      </c>
      <c r="AV54">
        <v>46</v>
      </c>
      <c r="AW54" t="str">
        <f t="shared" si="39"/>
        <v/>
      </c>
      <c r="AX54" t="str">
        <f t="shared" si="39"/>
        <v/>
      </c>
      <c r="AY54" t="str">
        <f t="shared" si="39"/>
        <v/>
      </c>
      <c r="AZ54" t="str">
        <f t="shared" si="39"/>
        <v/>
      </c>
      <c r="BA54" t="str">
        <f t="shared" si="16"/>
        <v/>
      </c>
    </row>
    <row r="55" spans="2:53" ht="15.75" thickBot="1">
      <c r="B55" s="44" t="s">
        <v>28</v>
      </c>
      <c r="C55" s="45"/>
      <c r="D55" s="45"/>
      <c r="E55" s="21">
        <f>AE58</f>
        <v>3.15</v>
      </c>
      <c r="F55" s="15"/>
      <c r="H55" s="44" t="s">
        <v>28</v>
      </c>
      <c r="I55" s="45"/>
      <c r="J55" s="45"/>
      <c r="K55" s="21">
        <f>AE68</f>
        <v>3.15</v>
      </c>
      <c r="L55" s="15"/>
      <c r="V55">
        <f t="shared" si="41"/>
        <v>0</v>
      </c>
      <c r="W55">
        <f t="shared" si="40"/>
        <v>0</v>
      </c>
      <c r="X55">
        <f t="shared" si="40"/>
        <v>0</v>
      </c>
      <c r="Y55">
        <f t="shared" si="40"/>
        <v>0</v>
      </c>
      <c r="Z55">
        <f t="shared" si="40"/>
        <v>0</v>
      </c>
      <c r="AA55">
        <f t="shared" si="42"/>
        <v>0</v>
      </c>
      <c r="AB55">
        <f t="shared" si="43"/>
        <v>0</v>
      </c>
      <c r="AF55">
        <f t="shared" si="44"/>
        <v>0</v>
      </c>
      <c r="AH55">
        <f t="shared" si="8"/>
        <v>0</v>
      </c>
      <c r="AI55">
        <f t="shared" si="9"/>
        <v>0</v>
      </c>
      <c r="AL55" t="str">
        <f t="shared" si="2"/>
        <v/>
      </c>
      <c r="AN55">
        <f>IF(AO55="",0,COUNTIF($AN$9:AN54,"&gt;0")+1)</f>
        <v>0</v>
      </c>
      <c r="AO55" t="str">
        <f t="shared" si="23"/>
        <v/>
      </c>
      <c r="AP55" t="str">
        <f t="shared" si="24"/>
        <v/>
      </c>
      <c r="AQ55" t="str">
        <f t="shared" si="25"/>
        <v/>
      </c>
      <c r="AR55" t="str">
        <f t="shared" si="26"/>
        <v/>
      </c>
      <c r="AS55" t="str">
        <f t="shared" si="45"/>
        <v/>
      </c>
      <c r="AV55">
        <v>47</v>
      </c>
      <c r="AW55" t="str">
        <f t="shared" si="39"/>
        <v/>
      </c>
      <c r="AX55" t="str">
        <f t="shared" si="39"/>
        <v/>
      </c>
      <c r="AY55" t="str">
        <f t="shared" si="39"/>
        <v/>
      </c>
      <c r="AZ55" t="str">
        <f t="shared" si="39"/>
        <v/>
      </c>
      <c r="BA55" t="str">
        <f t="shared" si="16"/>
        <v/>
      </c>
    </row>
    <row r="56" spans="22:53" ht="15">
      <c r="V56">
        <f t="shared" si="41"/>
        <v>0</v>
      </c>
      <c r="W56">
        <f t="shared" si="40"/>
        <v>0</v>
      </c>
      <c r="X56">
        <f t="shared" si="40"/>
        <v>0</v>
      </c>
      <c r="Y56">
        <f t="shared" si="40"/>
        <v>0</v>
      </c>
      <c r="Z56">
        <f t="shared" si="40"/>
        <v>0</v>
      </c>
      <c r="AA56">
        <f t="shared" si="42"/>
        <v>0</v>
      </c>
      <c r="AB56">
        <f t="shared" si="43"/>
        <v>0</v>
      </c>
      <c r="AF56">
        <f t="shared" si="44"/>
        <v>0</v>
      </c>
      <c r="AH56">
        <f t="shared" si="8"/>
        <v>0</v>
      </c>
      <c r="AI56">
        <f t="shared" si="9"/>
        <v>0</v>
      </c>
      <c r="AL56" t="str">
        <f t="shared" si="2"/>
        <v/>
      </c>
      <c r="AN56">
        <f>IF(AO56="",0,COUNTIF($AN$9:AN55,"&gt;0")+1)</f>
        <v>0</v>
      </c>
      <c r="AO56" t="str">
        <f t="shared" si="23"/>
        <v/>
      </c>
      <c r="AP56" t="str">
        <f t="shared" si="24"/>
        <v/>
      </c>
      <c r="AQ56" t="str">
        <f t="shared" si="25"/>
        <v/>
      </c>
      <c r="AR56" t="str">
        <f t="shared" si="26"/>
        <v/>
      </c>
      <c r="AS56" t="str">
        <f t="shared" si="45"/>
        <v/>
      </c>
      <c r="AV56">
        <v>48</v>
      </c>
      <c r="AW56" t="str">
        <f t="shared" si="39"/>
        <v/>
      </c>
      <c r="AX56" t="str">
        <f t="shared" si="39"/>
        <v/>
      </c>
      <c r="AY56" t="str">
        <f t="shared" si="39"/>
        <v/>
      </c>
      <c r="AZ56" t="str">
        <f t="shared" si="39"/>
        <v/>
      </c>
      <c r="BA56" t="str">
        <f t="shared" si="16"/>
        <v/>
      </c>
    </row>
    <row r="57" spans="2:53" ht="18.75">
      <c r="B57" s="41" t="s">
        <v>41</v>
      </c>
      <c r="C57" s="41"/>
      <c r="D57" s="41"/>
      <c r="E57" s="41"/>
      <c r="F57" s="41"/>
      <c r="G57" s="41"/>
      <c r="H57" s="41"/>
      <c r="I57" s="41"/>
      <c r="J57" s="41"/>
      <c r="K57" s="41"/>
      <c r="L57" s="41"/>
      <c r="V57">
        <f t="shared" si="41"/>
        <v>0</v>
      </c>
      <c r="W57">
        <f t="shared" si="40"/>
        <v>0</v>
      </c>
      <c r="X57">
        <f t="shared" si="40"/>
        <v>0</v>
      </c>
      <c r="Y57">
        <f t="shared" si="40"/>
        <v>0</v>
      </c>
      <c r="Z57">
        <f t="shared" si="40"/>
        <v>0</v>
      </c>
      <c r="AA57">
        <f t="shared" si="42"/>
        <v>0</v>
      </c>
      <c r="AB57">
        <f t="shared" si="43"/>
        <v>0</v>
      </c>
      <c r="AC57">
        <f>SUM(AA49:AA58)</f>
        <v>0</v>
      </c>
      <c r="AD57">
        <f>SUM(AB49:AB58)</f>
        <v>0</v>
      </c>
      <c r="AF57">
        <f t="shared" si="44"/>
        <v>0</v>
      </c>
      <c r="AH57">
        <f t="shared" si="8"/>
        <v>0</v>
      </c>
      <c r="AI57">
        <f t="shared" si="9"/>
        <v>0</v>
      </c>
      <c r="AL57" t="str">
        <f t="shared" si="2"/>
        <v/>
      </c>
      <c r="AN57">
        <f>IF(AO57="",0,COUNTIF($AN$9:AN56,"&gt;0")+1)</f>
        <v>0</v>
      </c>
      <c r="AO57" t="str">
        <f t="shared" si="23"/>
        <v/>
      </c>
      <c r="AP57" t="str">
        <f t="shared" si="24"/>
        <v/>
      </c>
      <c r="AQ57" t="str">
        <f t="shared" si="25"/>
        <v/>
      </c>
      <c r="AR57" t="str">
        <f t="shared" si="26"/>
        <v/>
      </c>
      <c r="AS57" t="str">
        <f t="shared" si="45"/>
        <v/>
      </c>
      <c r="AV57">
        <v>49</v>
      </c>
      <c r="AW57" t="str">
        <f t="shared" si="39"/>
        <v/>
      </c>
      <c r="AX57" t="str">
        <f t="shared" si="39"/>
        <v/>
      </c>
      <c r="AY57" t="str">
        <f t="shared" si="39"/>
        <v/>
      </c>
      <c r="AZ57" t="str">
        <f t="shared" si="39"/>
        <v/>
      </c>
      <c r="BA57" t="str">
        <f t="shared" si="16"/>
        <v/>
      </c>
    </row>
    <row r="58" spans="2:53" ht="15.75" thickBot="1">
      <c r="B58" s="26" t="s">
        <v>36</v>
      </c>
      <c r="H58" s="26" t="s">
        <v>37</v>
      </c>
      <c r="V58">
        <f t="shared" si="41"/>
        <v>0</v>
      </c>
      <c r="W58">
        <f t="shared" si="40"/>
        <v>0</v>
      </c>
      <c r="X58">
        <f t="shared" si="40"/>
        <v>0</v>
      </c>
      <c r="Y58">
        <f t="shared" si="40"/>
        <v>0</v>
      </c>
      <c r="Z58">
        <f t="shared" si="40"/>
        <v>0</v>
      </c>
      <c r="AA58">
        <f t="shared" si="42"/>
        <v>0</v>
      </c>
      <c r="AB58">
        <f t="shared" si="43"/>
        <v>0</v>
      </c>
      <c r="AD58" t="str">
        <f>IF(AD57=0,"",(AC57/AD57)*$T$6)</f>
        <v/>
      </c>
      <c r="AE58">
        <f>IF(SUM($AB$9:AB58)=0,"",SUM($AA$9:AA58)/SUM($AB$9:AB58)*$T$6)</f>
        <v>3.15</v>
      </c>
      <c r="AF58">
        <f>F52</f>
        <v>0</v>
      </c>
      <c r="AH58">
        <f t="shared" si="8"/>
        <v>0</v>
      </c>
      <c r="AI58">
        <f t="shared" si="9"/>
        <v>0</v>
      </c>
      <c r="AL58" t="str">
        <f t="shared" si="2"/>
        <v/>
      </c>
      <c r="AN58">
        <f>IF(AO58="",0,COUNTIF($AN$9:AN57,"&gt;0")+1)</f>
        <v>0</v>
      </c>
      <c r="AO58" t="str">
        <f t="shared" si="23"/>
        <v/>
      </c>
      <c r="AP58" t="str">
        <f t="shared" si="24"/>
        <v/>
      </c>
      <c r="AQ58" t="str">
        <f t="shared" si="25"/>
        <v/>
      </c>
      <c r="AR58" t="str">
        <f t="shared" si="26"/>
        <v/>
      </c>
      <c r="AS58" t="str">
        <f t="shared" si="45"/>
        <v/>
      </c>
      <c r="AV58">
        <v>50</v>
      </c>
      <c r="AW58" t="str">
        <f t="shared" si="39"/>
        <v/>
      </c>
      <c r="AX58" t="str">
        <f t="shared" si="39"/>
        <v/>
      </c>
      <c r="AY58" t="str">
        <f t="shared" si="39"/>
        <v/>
      </c>
      <c r="AZ58" t="str">
        <f t="shared" si="39"/>
        <v/>
      </c>
      <c r="BA58" t="str">
        <f t="shared" si="16"/>
        <v/>
      </c>
    </row>
    <row r="59" spans="2:53" ht="15">
      <c r="B59" s="8" t="s">
        <v>22</v>
      </c>
      <c r="C59" s="9" t="s">
        <v>23</v>
      </c>
      <c r="D59" s="9" t="s">
        <v>24</v>
      </c>
      <c r="E59" s="9" t="s">
        <v>21</v>
      </c>
      <c r="F59" s="10" t="s">
        <v>25</v>
      </c>
      <c r="H59" s="8" t="s">
        <v>22</v>
      </c>
      <c r="I59" s="9" t="s">
        <v>23</v>
      </c>
      <c r="J59" s="9" t="s">
        <v>24</v>
      </c>
      <c r="K59" s="9" t="s">
        <v>21</v>
      </c>
      <c r="L59" s="10" t="s">
        <v>25</v>
      </c>
      <c r="U59" t="str">
        <f>H41</f>
        <v>Semester 6</v>
      </c>
      <c r="V59">
        <f>H43</f>
        <v>0</v>
      </c>
      <c r="W59">
        <f aca="true" t="shared" si="46" ref="W59:Z68">I43</f>
        <v>0</v>
      </c>
      <c r="X59">
        <f t="shared" si="46"/>
        <v>0</v>
      </c>
      <c r="Y59">
        <f t="shared" si="46"/>
        <v>0</v>
      </c>
      <c r="Z59">
        <f t="shared" si="46"/>
        <v>0</v>
      </c>
      <c r="AA59">
        <f>I43*K43</f>
        <v>0</v>
      </c>
      <c r="AB59">
        <f>IF(J43="",0,I43*$T$6)</f>
        <v>0</v>
      </c>
      <c r="AF59">
        <f>L43</f>
        <v>0</v>
      </c>
      <c r="AH59">
        <f t="shared" si="8"/>
        <v>0</v>
      </c>
      <c r="AI59">
        <f t="shared" si="9"/>
        <v>0</v>
      </c>
      <c r="AL59" t="str">
        <f t="shared" si="2"/>
        <v/>
      </c>
      <c r="AN59">
        <f>IF(AO59="",0,COUNTIF($AN$9:AN58,"&gt;0")+1)</f>
        <v>0</v>
      </c>
      <c r="AO59" t="str">
        <f t="shared" si="23"/>
        <v/>
      </c>
      <c r="AP59" t="str">
        <f t="shared" si="24"/>
        <v/>
      </c>
      <c r="AQ59" t="str">
        <f t="shared" si="25"/>
        <v/>
      </c>
      <c r="AR59" t="str">
        <f t="shared" si="26"/>
        <v/>
      </c>
      <c r="AS59" t="str">
        <f>IF($Z59="Yes",$U$59,"")</f>
        <v/>
      </c>
      <c r="AV59">
        <v>51</v>
      </c>
      <c r="AW59" t="str">
        <f t="shared" si="39"/>
        <v/>
      </c>
      <c r="AX59" t="str">
        <f t="shared" si="39"/>
        <v/>
      </c>
      <c r="AY59" t="str">
        <f t="shared" si="39"/>
        <v/>
      </c>
      <c r="AZ59" t="str">
        <f t="shared" si="39"/>
        <v/>
      </c>
      <c r="BA59" t="str">
        <f t="shared" si="16"/>
        <v/>
      </c>
    </row>
    <row r="60" spans="2:53" ht="15">
      <c r="B60" s="18"/>
      <c r="C60" s="7"/>
      <c r="D60" s="7"/>
      <c r="E60" s="19">
        <f>IF(D60="",0,VLOOKUP(D60,'GPA scale setup instructions'!$C$8:$D$20,2,FALSE))</f>
        <v>0</v>
      </c>
      <c r="F60" s="11"/>
      <c r="H60" s="18"/>
      <c r="I60" s="7"/>
      <c r="J60" s="7"/>
      <c r="K60" s="19">
        <f>IF(J60="",0,VLOOKUP(J60,'GPA scale setup instructions'!$C$8:$D$20,2,FALSE))</f>
        <v>0</v>
      </c>
      <c r="L60" s="11"/>
      <c r="V60">
        <f aca="true" t="shared" si="47" ref="V60:V68">H44</f>
        <v>0</v>
      </c>
      <c r="W60">
        <f t="shared" si="46"/>
        <v>0</v>
      </c>
      <c r="X60">
        <f t="shared" si="46"/>
        <v>0</v>
      </c>
      <c r="Y60">
        <f t="shared" si="46"/>
        <v>0</v>
      </c>
      <c r="Z60">
        <f t="shared" si="46"/>
        <v>0</v>
      </c>
      <c r="AA60">
        <f aca="true" t="shared" si="48" ref="AA60:AA66">I44*K44</f>
        <v>0</v>
      </c>
      <c r="AB60">
        <f aca="true" t="shared" si="49" ref="AB60:AB68">IF(J44="",0,I44*$T$6)</f>
        <v>0</v>
      </c>
      <c r="AF60">
        <f aca="true" t="shared" si="50" ref="AF60:AF68">L44</f>
        <v>0</v>
      </c>
      <c r="AH60">
        <f t="shared" si="8"/>
        <v>0</v>
      </c>
      <c r="AI60">
        <f t="shared" si="9"/>
        <v>0</v>
      </c>
      <c r="AL60" t="str">
        <f t="shared" si="2"/>
        <v/>
      </c>
      <c r="AN60">
        <f>IF(AO60="",0,COUNTIF($AN$9:AN59,"&gt;0")+1)</f>
        <v>0</v>
      </c>
      <c r="AO60" t="str">
        <f t="shared" si="23"/>
        <v/>
      </c>
      <c r="AP60" t="str">
        <f t="shared" si="24"/>
        <v/>
      </c>
      <c r="AQ60" t="str">
        <f t="shared" si="25"/>
        <v/>
      </c>
      <c r="AR60" t="str">
        <f t="shared" si="26"/>
        <v/>
      </c>
      <c r="AS60" t="str">
        <f aca="true" t="shared" si="51" ref="AS60:AS68">IF($Z60="Yes",$U$59,"")</f>
        <v/>
      </c>
      <c r="AV60">
        <v>52</v>
      </c>
      <c r="AW60" t="str">
        <f t="shared" si="39"/>
        <v/>
      </c>
      <c r="AX60" t="str">
        <f t="shared" si="39"/>
        <v/>
      </c>
      <c r="AY60" t="str">
        <f t="shared" si="39"/>
        <v/>
      </c>
      <c r="AZ60" t="str">
        <f t="shared" si="39"/>
        <v/>
      </c>
      <c r="BA60" t="str">
        <f t="shared" si="16"/>
        <v/>
      </c>
    </row>
    <row r="61" spans="2:53" ht="15">
      <c r="B61" s="18"/>
      <c r="C61" s="7"/>
      <c r="D61" s="7"/>
      <c r="E61" s="19">
        <f>IF(D61="",0,VLOOKUP(D61,'GPA scale setup instructions'!$C$8:$D$20,2,FALSE))</f>
        <v>0</v>
      </c>
      <c r="F61" s="11"/>
      <c r="H61" s="18"/>
      <c r="I61" s="7"/>
      <c r="J61" s="7"/>
      <c r="K61" s="19">
        <f>IF(J61="",0,VLOOKUP(J61,'GPA scale setup instructions'!$C$8:$D$20,2,FALSE))</f>
        <v>0</v>
      </c>
      <c r="L61" s="11"/>
      <c r="V61">
        <f t="shared" si="47"/>
        <v>0</v>
      </c>
      <c r="W61">
        <f t="shared" si="46"/>
        <v>0</v>
      </c>
      <c r="X61">
        <f t="shared" si="46"/>
        <v>0</v>
      </c>
      <c r="Y61">
        <f t="shared" si="46"/>
        <v>0</v>
      </c>
      <c r="Z61">
        <f t="shared" si="46"/>
        <v>0</v>
      </c>
      <c r="AA61">
        <f t="shared" si="48"/>
        <v>0</v>
      </c>
      <c r="AB61">
        <f t="shared" si="49"/>
        <v>0</v>
      </c>
      <c r="AF61">
        <f t="shared" si="50"/>
        <v>0</v>
      </c>
      <c r="AH61">
        <f t="shared" si="8"/>
        <v>0</v>
      </c>
      <c r="AI61">
        <f t="shared" si="9"/>
        <v>0</v>
      </c>
      <c r="AL61" t="str">
        <f t="shared" si="2"/>
        <v/>
      </c>
      <c r="AN61">
        <f>IF(AO61="",0,COUNTIF($AN$9:AN60,"&gt;0")+1)</f>
        <v>0</v>
      </c>
      <c r="AO61" t="str">
        <f t="shared" si="23"/>
        <v/>
      </c>
      <c r="AP61" t="str">
        <f t="shared" si="24"/>
        <v/>
      </c>
      <c r="AQ61" t="str">
        <f t="shared" si="25"/>
        <v/>
      </c>
      <c r="AR61" t="str">
        <f t="shared" si="26"/>
        <v/>
      </c>
      <c r="AS61" t="str">
        <f t="shared" si="51"/>
        <v/>
      </c>
      <c r="AV61">
        <v>53</v>
      </c>
      <c r="AW61" t="str">
        <f t="shared" si="39"/>
        <v/>
      </c>
      <c r="AX61" t="str">
        <f t="shared" si="39"/>
        <v/>
      </c>
      <c r="AY61" t="str">
        <f t="shared" si="39"/>
        <v/>
      </c>
      <c r="AZ61" t="str">
        <f t="shared" si="39"/>
        <v/>
      </c>
      <c r="BA61" t="str">
        <f t="shared" si="16"/>
        <v/>
      </c>
    </row>
    <row r="62" spans="2:53" ht="15">
      <c r="B62" s="18"/>
      <c r="C62" s="7"/>
      <c r="D62" s="7"/>
      <c r="E62" s="19">
        <f>IF(D62="",0,VLOOKUP(D62,'GPA scale setup instructions'!$C$8:$D$20,2,FALSE))</f>
        <v>0</v>
      </c>
      <c r="F62" s="11"/>
      <c r="H62" s="18"/>
      <c r="I62" s="7"/>
      <c r="J62" s="7"/>
      <c r="K62" s="19">
        <f>IF(J62="",0,VLOOKUP(J62,'GPA scale setup instructions'!$C$8:$D$20,2,FALSE))</f>
        <v>0</v>
      </c>
      <c r="L62" s="11"/>
      <c r="V62">
        <f t="shared" si="47"/>
        <v>0</v>
      </c>
      <c r="W62">
        <f t="shared" si="46"/>
        <v>0</v>
      </c>
      <c r="X62">
        <f t="shared" si="46"/>
        <v>0</v>
      </c>
      <c r="Y62">
        <f t="shared" si="46"/>
        <v>0</v>
      </c>
      <c r="Z62">
        <f t="shared" si="46"/>
        <v>0</v>
      </c>
      <c r="AA62">
        <f t="shared" si="48"/>
        <v>0</v>
      </c>
      <c r="AB62">
        <f t="shared" si="49"/>
        <v>0</v>
      </c>
      <c r="AF62">
        <f t="shared" si="50"/>
        <v>0</v>
      </c>
      <c r="AH62">
        <f t="shared" si="8"/>
        <v>0</v>
      </c>
      <c r="AI62">
        <f t="shared" si="9"/>
        <v>0</v>
      </c>
      <c r="AL62" t="str">
        <f t="shared" si="2"/>
        <v/>
      </c>
      <c r="AN62">
        <f>IF(AO62="",0,COUNTIF($AN$9:AN61,"&gt;0")+1)</f>
        <v>0</v>
      </c>
      <c r="AO62" t="str">
        <f t="shared" si="23"/>
        <v/>
      </c>
      <c r="AP62" t="str">
        <f t="shared" si="24"/>
        <v/>
      </c>
      <c r="AQ62" t="str">
        <f t="shared" si="25"/>
        <v/>
      </c>
      <c r="AR62" t="str">
        <f t="shared" si="26"/>
        <v/>
      </c>
      <c r="AS62" t="str">
        <f t="shared" si="51"/>
        <v/>
      </c>
      <c r="AV62">
        <v>54</v>
      </c>
      <c r="AW62" t="str">
        <f t="shared" si="39"/>
        <v/>
      </c>
      <c r="AX62" t="str">
        <f t="shared" si="39"/>
        <v/>
      </c>
      <c r="AY62" t="str">
        <f t="shared" si="39"/>
        <v/>
      </c>
      <c r="AZ62" t="str">
        <f t="shared" si="39"/>
        <v/>
      </c>
      <c r="BA62" t="str">
        <f t="shared" si="16"/>
        <v/>
      </c>
    </row>
    <row r="63" spans="2:53" ht="15">
      <c r="B63" s="18"/>
      <c r="C63" s="7"/>
      <c r="D63" s="7"/>
      <c r="E63" s="19">
        <f>IF(D63="",0,VLOOKUP(D63,'GPA scale setup instructions'!$C$8:$D$20,2,FALSE))</f>
        <v>0</v>
      </c>
      <c r="F63" s="11"/>
      <c r="H63" s="18"/>
      <c r="I63" s="7"/>
      <c r="J63" s="7"/>
      <c r="K63" s="19">
        <f>IF(J63="",0,VLOOKUP(J63,'GPA scale setup instructions'!$C$8:$D$20,2,FALSE))</f>
        <v>0</v>
      </c>
      <c r="L63" s="11"/>
      <c r="V63">
        <f t="shared" si="47"/>
        <v>0</v>
      </c>
      <c r="W63">
        <f t="shared" si="46"/>
        <v>0</v>
      </c>
      <c r="X63">
        <f t="shared" si="46"/>
        <v>0</v>
      </c>
      <c r="Y63">
        <f t="shared" si="46"/>
        <v>0</v>
      </c>
      <c r="Z63">
        <f t="shared" si="46"/>
        <v>0</v>
      </c>
      <c r="AA63">
        <f t="shared" si="48"/>
        <v>0</v>
      </c>
      <c r="AB63">
        <f t="shared" si="49"/>
        <v>0</v>
      </c>
      <c r="AF63">
        <f t="shared" si="50"/>
        <v>0</v>
      </c>
      <c r="AH63">
        <f t="shared" si="8"/>
        <v>0</v>
      </c>
      <c r="AI63">
        <f t="shared" si="9"/>
        <v>0</v>
      </c>
      <c r="AL63" t="str">
        <f t="shared" si="2"/>
        <v/>
      </c>
      <c r="AN63">
        <f>IF(AO63="",0,COUNTIF($AN$9:AN62,"&gt;0")+1)</f>
        <v>0</v>
      </c>
      <c r="AO63" t="str">
        <f t="shared" si="23"/>
        <v/>
      </c>
      <c r="AP63" t="str">
        <f t="shared" si="24"/>
        <v/>
      </c>
      <c r="AQ63" t="str">
        <f t="shared" si="25"/>
        <v/>
      </c>
      <c r="AR63" t="str">
        <f t="shared" si="26"/>
        <v/>
      </c>
      <c r="AS63" t="str">
        <f t="shared" si="51"/>
        <v/>
      </c>
      <c r="AV63">
        <v>55</v>
      </c>
      <c r="AW63" t="str">
        <f t="shared" si="39"/>
        <v/>
      </c>
      <c r="AX63" t="str">
        <f t="shared" si="39"/>
        <v/>
      </c>
      <c r="AY63" t="str">
        <f t="shared" si="39"/>
        <v/>
      </c>
      <c r="AZ63" t="str">
        <f t="shared" si="39"/>
        <v/>
      </c>
      <c r="BA63" t="str">
        <f t="shared" si="16"/>
        <v/>
      </c>
    </row>
    <row r="64" spans="2:53" ht="15">
      <c r="B64" s="18"/>
      <c r="C64" s="7"/>
      <c r="D64" s="7"/>
      <c r="E64" s="19">
        <f>IF(D64="",0,VLOOKUP(D64,'GPA scale setup instructions'!$C$8:$D$20,2,FALSE))</f>
        <v>0</v>
      </c>
      <c r="F64" s="11"/>
      <c r="H64" s="18"/>
      <c r="I64" s="7"/>
      <c r="J64" s="7"/>
      <c r="K64" s="19">
        <f>IF(J64="",0,VLOOKUP(J64,'GPA scale setup instructions'!$C$8:$D$20,2,FALSE))</f>
        <v>0</v>
      </c>
      <c r="L64" s="11"/>
      <c r="V64">
        <f t="shared" si="47"/>
        <v>0</v>
      </c>
      <c r="W64">
        <f t="shared" si="46"/>
        <v>0</v>
      </c>
      <c r="X64">
        <f t="shared" si="46"/>
        <v>0</v>
      </c>
      <c r="Y64">
        <f t="shared" si="46"/>
        <v>0</v>
      </c>
      <c r="Z64">
        <f t="shared" si="46"/>
        <v>0</v>
      </c>
      <c r="AA64">
        <f t="shared" si="48"/>
        <v>0</v>
      </c>
      <c r="AB64">
        <f t="shared" si="49"/>
        <v>0</v>
      </c>
      <c r="AF64">
        <f t="shared" si="50"/>
        <v>0</v>
      </c>
      <c r="AH64">
        <f t="shared" si="8"/>
        <v>0</v>
      </c>
      <c r="AI64">
        <f t="shared" si="9"/>
        <v>0</v>
      </c>
      <c r="AL64" t="str">
        <f t="shared" si="2"/>
        <v/>
      </c>
      <c r="AN64">
        <f>IF(AO64="",0,COUNTIF($AN$9:AN63,"&gt;0")+1)</f>
        <v>0</v>
      </c>
      <c r="AO64" t="str">
        <f t="shared" si="23"/>
        <v/>
      </c>
      <c r="AP64" t="str">
        <f t="shared" si="24"/>
        <v/>
      </c>
      <c r="AQ64" t="str">
        <f t="shared" si="25"/>
        <v/>
      </c>
      <c r="AR64" t="str">
        <f t="shared" si="26"/>
        <v/>
      </c>
      <c r="AS64" t="str">
        <f t="shared" si="51"/>
        <v/>
      </c>
      <c r="AV64">
        <v>56</v>
      </c>
      <c r="AW64" t="str">
        <f t="shared" si="39"/>
        <v/>
      </c>
      <c r="AX64" t="str">
        <f t="shared" si="39"/>
        <v/>
      </c>
      <c r="AY64" t="str">
        <f t="shared" si="39"/>
        <v/>
      </c>
      <c r="AZ64" t="str">
        <f t="shared" si="39"/>
        <v/>
      </c>
      <c r="BA64" t="str">
        <f t="shared" si="16"/>
        <v/>
      </c>
    </row>
    <row r="65" spans="2:53" ht="15">
      <c r="B65" s="18"/>
      <c r="C65" s="7"/>
      <c r="D65" s="7"/>
      <c r="E65" s="19">
        <f>IF(D65="",0,VLOOKUP(D65,'GPA scale setup instructions'!$C$8:$D$20,2,FALSE))</f>
        <v>0</v>
      </c>
      <c r="F65" s="11"/>
      <c r="H65" s="18"/>
      <c r="I65" s="7"/>
      <c r="J65" s="7"/>
      <c r="K65" s="19">
        <f>IF(J65="",0,VLOOKUP(J65,'GPA scale setup instructions'!$C$8:$D$20,2,FALSE))</f>
        <v>0</v>
      </c>
      <c r="L65" s="11"/>
      <c r="V65">
        <f t="shared" si="47"/>
        <v>0</v>
      </c>
      <c r="W65">
        <f t="shared" si="46"/>
        <v>0</v>
      </c>
      <c r="X65">
        <f t="shared" si="46"/>
        <v>0</v>
      </c>
      <c r="Y65">
        <f t="shared" si="46"/>
        <v>0</v>
      </c>
      <c r="Z65">
        <f t="shared" si="46"/>
        <v>0</v>
      </c>
      <c r="AA65">
        <f t="shared" si="48"/>
        <v>0</v>
      </c>
      <c r="AB65">
        <f t="shared" si="49"/>
        <v>0</v>
      </c>
      <c r="AF65">
        <f t="shared" si="50"/>
        <v>0</v>
      </c>
      <c r="AH65">
        <f t="shared" si="8"/>
        <v>0</v>
      </c>
      <c r="AI65">
        <f t="shared" si="9"/>
        <v>0</v>
      </c>
      <c r="AL65" t="str">
        <f t="shared" si="2"/>
        <v/>
      </c>
      <c r="AN65">
        <f>IF(AO65="",0,COUNTIF($AN$9:AN64,"&gt;0")+1)</f>
        <v>0</v>
      </c>
      <c r="AO65" t="str">
        <f t="shared" si="23"/>
        <v/>
      </c>
      <c r="AP65" t="str">
        <f t="shared" si="24"/>
        <v/>
      </c>
      <c r="AQ65" t="str">
        <f t="shared" si="25"/>
        <v/>
      </c>
      <c r="AR65" t="str">
        <f t="shared" si="26"/>
        <v/>
      </c>
      <c r="AS65" t="str">
        <f t="shared" si="51"/>
        <v/>
      </c>
      <c r="AV65">
        <v>57</v>
      </c>
      <c r="AW65" t="str">
        <f t="shared" si="39"/>
        <v/>
      </c>
      <c r="AX65" t="str">
        <f t="shared" si="39"/>
        <v/>
      </c>
      <c r="AY65" t="str">
        <f t="shared" si="39"/>
        <v/>
      </c>
      <c r="AZ65" t="str">
        <f t="shared" si="39"/>
        <v/>
      </c>
      <c r="BA65" t="str">
        <f t="shared" si="16"/>
        <v/>
      </c>
    </row>
    <row r="66" spans="2:53" ht="15">
      <c r="B66" s="18"/>
      <c r="C66" s="7"/>
      <c r="D66" s="7"/>
      <c r="E66" s="19">
        <f>IF(D66="",0,VLOOKUP(D66,'GPA scale setup instructions'!$C$8:$D$20,2,FALSE))</f>
        <v>0</v>
      </c>
      <c r="F66" s="11"/>
      <c r="H66" s="18"/>
      <c r="I66" s="7"/>
      <c r="J66" s="7"/>
      <c r="K66" s="19">
        <f>IF(J66="",0,VLOOKUP(J66,'GPA scale setup instructions'!$C$8:$D$20,2,FALSE))</f>
        <v>0</v>
      </c>
      <c r="L66" s="11"/>
      <c r="V66">
        <f t="shared" si="47"/>
        <v>0</v>
      </c>
      <c r="W66">
        <f t="shared" si="46"/>
        <v>0</v>
      </c>
      <c r="X66">
        <f t="shared" si="46"/>
        <v>0</v>
      </c>
      <c r="Y66">
        <f t="shared" si="46"/>
        <v>0</v>
      </c>
      <c r="Z66">
        <f t="shared" si="46"/>
        <v>0</v>
      </c>
      <c r="AA66">
        <f t="shared" si="48"/>
        <v>0</v>
      </c>
      <c r="AB66">
        <f t="shared" si="49"/>
        <v>0</v>
      </c>
      <c r="AF66">
        <f t="shared" si="50"/>
        <v>0</v>
      </c>
      <c r="AH66">
        <f t="shared" si="8"/>
        <v>0</v>
      </c>
      <c r="AI66">
        <f t="shared" si="9"/>
        <v>0</v>
      </c>
      <c r="AL66" t="str">
        <f t="shared" si="2"/>
        <v/>
      </c>
      <c r="AN66">
        <f>IF(AO66="",0,COUNTIF($AN$9:AN65,"&gt;0")+1)</f>
        <v>0</v>
      </c>
      <c r="AO66" t="str">
        <f t="shared" si="23"/>
        <v/>
      </c>
      <c r="AP66" t="str">
        <f t="shared" si="24"/>
        <v/>
      </c>
      <c r="AQ66" t="str">
        <f t="shared" si="25"/>
        <v/>
      </c>
      <c r="AR66" t="str">
        <f t="shared" si="26"/>
        <v/>
      </c>
      <c r="AS66" t="str">
        <f t="shared" si="51"/>
        <v/>
      </c>
      <c r="AV66">
        <v>58</v>
      </c>
      <c r="AW66" t="str">
        <f t="shared" si="39"/>
        <v/>
      </c>
      <c r="AX66" t="str">
        <f t="shared" si="39"/>
        <v/>
      </c>
      <c r="AY66" t="str">
        <f t="shared" si="39"/>
        <v/>
      </c>
      <c r="AZ66" t="str">
        <f t="shared" si="39"/>
        <v/>
      </c>
      <c r="BA66" t="str">
        <f t="shared" si="16"/>
        <v/>
      </c>
    </row>
    <row r="67" spans="2:53" ht="15">
      <c r="B67" s="18"/>
      <c r="C67" s="7"/>
      <c r="D67" s="7"/>
      <c r="E67" s="19">
        <f>IF(D67="",0,VLOOKUP(D67,'GPA scale setup instructions'!$C$8:$D$20,2,FALSE))</f>
        <v>0</v>
      </c>
      <c r="F67" s="11"/>
      <c r="H67" s="18"/>
      <c r="I67" s="7"/>
      <c r="J67" s="7"/>
      <c r="K67" s="19">
        <f>IF(J67="",0,VLOOKUP(J67,'GPA scale setup instructions'!$C$8:$D$20,2,FALSE))</f>
        <v>0</v>
      </c>
      <c r="L67" s="11"/>
      <c r="V67">
        <f t="shared" si="47"/>
        <v>0</v>
      </c>
      <c r="W67">
        <f t="shared" si="46"/>
        <v>0</v>
      </c>
      <c r="X67">
        <f t="shared" si="46"/>
        <v>0</v>
      </c>
      <c r="Y67">
        <f t="shared" si="46"/>
        <v>0</v>
      </c>
      <c r="Z67">
        <f t="shared" si="46"/>
        <v>0</v>
      </c>
      <c r="AA67">
        <f>I51*K51</f>
        <v>0</v>
      </c>
      <c r="AB67">
        <f t="shared" si="49"/>
        <v>0</v>
      </c>
      <c r="AC67">
        <f>SUM(AA59:AA68)</f>
        <v>0</v>
      </c>
      <c r="AD67">
        <f>SUM(AB59:AB68)</f>
        <v>0</v>
      </c>
      <c r="AF67">
        <f t="shared" si="50"/>
        <v>0</v>
      </c>
      <c r="AH67">
        <f t="shared" si="8"/>
        <v>0</v>
      </c>
      <c r="AI67">
        <f t="shared" si="9"/>
        <v>0</v>
      </c>
      <c r="AL67" t="str">
        <f t="shared" si="2"/>
        <v/>
      </c>
      <c r="AN67">
        <f>IF(AO67="",0,COUNTIF($AN$9:AN66,"&gt;0")+1)</f>
        <v>0</v>
      </c>
      <c r="AO67" t="str">
        <f t="shared" si="23"/>
        <v/>
      </c>
      <c r="AP67" t="str">
        <f t="shared" si="24"/>
        <v/>
      </c>
      <c r="AQ67" t="str">
        <f t="shared" si="25"/>
        <v/>
      </c>
      <c r="AR67" t="str">
        <f t="shared" si="26"/>
        <v/>
      </c>
      <c r="AS67" t="str">
        <f t="shared" si="51"/>
        <v/>
      </c>
      <c r="AV67">
        <v>59</v>
      </c>
      <c r="AW67" t="str">
        <f t="shared" si="39"/>
        <v/>
      </c>
      <c r="AX67" t="str">
        <f t="shared" si="39"/>
        <v/>
      </c>
      <c r="AY67" t="str">
        <f t="shared" si="39"/>
        <v/>
      </c>
      <c r="AZ67" t="str">
        <f t="shared" si="39"/>
        <v/>
      </c>
      <c r="BA67" t="str">
        <f t="shared" si="16"/>
        <v/>
      </c>
    </row>
    <row r="68" spans="2:53" ht="15">
      <c r="B68" s="18"/>
      <c r="C68" s="7"/>
      <c r="D68" s="7"/>
      <c r="E68" s="19">
        <f>IF(D68="",0,VLOOKUP(D68,'GPA scale setup instructions'!$C$8:$D$20,2,FALSE))</f>
        <v>0</v>
      </c>
      <c r="F68" s="11"/>
      <c r="H68" s="18"/>
      <c r="I68" s="7"/>
      <c r="J68" s="7"/>
      <c r="K68" s="19">
        <f>IF(J68="",0,VLOOKUP(J68,'GPA scale setup instructions'!$C$8:$D$20,2,FALSE))</f>
        <v>0</v>
      </c>
      <c r="L68" s="11"/>
      <c r="V68">
        <f t="shared" si="47"/>
        <v>0</v>
      </c>
      <c r="W68">
        <f t="shared" si="46"/>
        <v>0</v>
      </c>
      <c r="X68">
        <f t="shared" si="46"/>
        <v>0</v>
      </c>
      <c r="Y68">
        <f t="shared" si="46"/>
        <v>0</v>
      </c>
      <c r="Z68">
        <f t="shared" si="46"/>
        <v>0</v>
      </c>
      <c r="AA68">
        <f aca="true" t="shared" si="52" ref="AA68">I52*K52</f>
        <v>0</v>
      </c>
      <c r="AB68">
        <f t="shared" si="49"/>
        <v>0</v>
      </c>
      <c r="AD68" t="str">
        <f>IF(AD67=0,"",(AC67/AD67)*$T$6)</f>
        <v/>
      </c>
      <c r="AE68">
        <f>IF(SUM($AB$9:AB68)=0,"",SUM($AA$9:AA68)/SUM($AB$9:AB68)*$T$6)</f>
        <v>3.15</v>
      </c>
      <c r="AF68">
        <f t="shared" si="50"/>
        <v>0</v>
      </c>
      <c r="AH68">
        <f t="shared" si="8"/>
        <v>0</v>
      </c>
      <c r="AI68">
        <f t="shared" si="9"/>
        <v>0</v>
      </c>
      <c r="AL68" t="str">
        <f t="shared" si="2"/>
        <v/>
      </c>
      <c r="AN68">
        <f>IF(AO68="",0,COUNTIF($AN$9:AN67,"&gt;0")+1)</f>
        <v>0</v>
      </c>
      <c r="AO68" t="str">
        <f t="shared" si="23"/>
        <v/>
      </c>
      <c r="AP68" t="str">
        <f t="shared" si="24"/>
        <v/>
      </c>
      <c r="AQ68" t="str">
        <f t="shared" si="25"/>
        <v/>
      </c>
      <c r="AR68" t="str">
        <f t="shared" si="26"/>
        <v/>
      </c>
      <c r="AS68" t="str">
        <f t="shared" si="51"/>
        <v/>
      </c>
      <c r="AV68">
        <v>60</v>
      </c>
      <c r="AW68" t="str">
        <f t="shared" si="39"/>
        <v/>
      </c>
      <c r="AX68" t="str">
        <f t="shared" si="39"/>
        <v/>
      </c>
      <c r="AY68" t="str">
        <f t="shared" si="39"/>
        <v/>
      </c>
      <c r="AZ68" t="str">
        <f t="shared" si="39"/>
        <v/>
      </c>
      <c r="BA68" t="str">
        <f t="shared" si="16"/>
        <v/>
      </c>
    </row>
    <row r="69" spans="2:53" ht="15">
      <c r="B69" s="18"/>
      <c r="C69" s="7"/>
      <c r="D69" s="7"/>
      <c r="E69" s="19">
        <f>IF(D69="",0,VLOOKUP(D69,'GPA scale setup instructions'!$C$8:$D$20,2,FALSE))</f>
        <v>0</v>
      </c>
      <c r="F69" s="11"/>
      <c r="H69" s="18"/>
      <c r="I69" s="7"/>
      <c r="J69" s="7"/>
      <c r="K69" s="19">
        <f>IF(J69="",0,VLOOKUP(J69,'GPA scale setup instructions'!$C$8:$D$20,2,FALSE))</f>
        <v>0</v>
      </c>
      <c r="L69" s="11"/>
      <c r="U69" t="str">
        <f>B58</f>
        <v>Semester 7</v>
      </c>
      <c r="V69">
        <f>B60</f>
        <v>0</v>
      </c>
      <c r="W69">
        <f aca="true" t="shared" si="53" ref="W69:Z78">C60</f>
        <v>0</v>
      </c>
      <c r="X69">
        <f t="shared" si="53"/>
        <v>0</v>
      </c>
      <c r="Y69">
        <f t="shared" si="53"/>
        <v>0</v>
      </c>
      <c r="Z69">
        <f t="shared" si="53"/>
        <v>0</v>
      </c>
      <c r="AA69">
        <f>C60*E60</f>
        <v>0</v>
      </c>
      <c r="AB69">
        <f>IF(D60="",0,C60*$T$6)</f>
        <v>0</v>
      </c>
      <c r="AF69">
        <f>F60</f>
        <v>0</v>
      </c>
      <c r="AH69">
        <f t="shared" si="8"/>
        <v>0</v>
      </c>
      <c r="AI69">
        <f t="shared" si="9"/>
        <v>0</v>
      </c>
      <c r="AL69" t="str">
        <f t="shared" si="2"/>
        <v/>
      </c>
      <c r="AN69">
        <f>IF(AO69="",0,COUNTIF($AN$9:AN68,"&gt;0")+1)</f>
        <v>0</v>
      </c>
      <c r="AO69" t="str">
        <f t="shared" si="23"/>
        <v/>
      </c>
      <c r="AP69" t="str">
        <f t="shared" si="24"/>
        <v/>
      </c>
      <c r="AQ69" t="str">
        <f t="shared" si="25"/>
        <v/>
      </c>
      <c r="AR69" t="str">
        <f t="shared" si="26"/>
        <v/>
      </c>
      <c r="AS69" t="str">
        <f>IF($Z69="Yes",$U$69,"")</f>
        <v/>
      </c>
      <c r="AV69">
        <v>61</v>
      </c>
      <c r="AW69" t="str">
        <f t="shared" si="39"/>
        <v/>
      </c>
      <c r="AX69" t="str">
        <f t="shared" si="39"/>
        <v/>
      </c>
      <c r="AY69" t="str">
        <f t="shared" si="39"/>
        <v/>
      </c>
      <c r="AZ69" t="str">
        <f t="shared" si="39"/>
        <v/>
      </c>
      <c r="BA69" t="str">
        <f t="shared" si="16"/>
        <v/>
      </c>
    </row>
    <row r="70" spans="2:53" ht="15">
      <c r="B70" s="12"/>
      <c r="C70" s="13"/>
      <c r="D70" s="13"/>
      <c r="E70" s="13"/>
      <c r="F70" s="14"/>
      <c r="H70" s="12"/>
      <c r="I70" s="13"/>
      <c r="J70" s="13"/>
      <c r="K70" s="13"/>
      <c r="L70" s="14"/>
      <c r="V70">
        <f aca="true" t="shared" si="54" ref="V70:V78">B61</f>
        <v>0</v>
      </c>
      <c r="W70">
        <f t="shared" si="53"/>
        <v>0</v>
      </c>
      <c r="X70">
        <f t="shared" si="53"/>
        <v>0</v>
      </c>
      <c r="Y70">
        <f t="shared" si="53"/>
        <v>0</v>
      </c>
      <c r="Z70">
        <f t="shared" si="53"/>
        <v>0</v>
      </c>
      <c r="AA70">
        <f aca="true" t="shared" si="55" ref="AA70:AA78">C61*E61</f>
        <v>0</v>
      </c>
      <c r="AB70">
        <f aca="true" t="shared" si="56" ref="AB70:AB78">IF(D61="",0,C61*$T$6)</f>
        <v>0</v>
      </c>
      <c r="AF70">
        <f aca="true" t="shared" si="57" ref="AF70:AF77">F61</f>
        <v>0</v>
      </c>
      <c r="AH70">
        <f t="shared" si="8"/>
        <v>0</v>
      </c>
      <c r="AI70">
        <f t="shared" si="9"/>
        <v>0</v>
      </c>
      <c r="AL70" t="str">
        <f t="shared" si="2"/>
        <v/>
      </c>
      <c r="AN70">
        <f>IF(AO70="",0,COUNTIF($AN$9:AN69,"&gt;0")+1)</f>
        <v>0</v>
      </c>
      <c r="AO70" t="str">
        <f t="shared" si="23"/>
        <v/>
      </c>
      <c r="AP70" t="str">
        <f t="shared" si="24"/>
        <v/>
      </c>
      <c r="AQ70" t="str">
        <f t="shared" si="25"/>
        <v/>
      </c>
      <c r="AR70" t="str">
        <f t="shared" si="26"/>
        <v/>
      </c>
      <c r="AS70" t="str">
        <f aca="true" t="shared" si="58" ref="AS70:AS78">IF($Z70="Yes",$U$69,"")</f>
        <v/>
      </c>
      <c r="AV70">
        <v>62</v>
      </c>
      <c r="AW70" t="str">
        <f t="shared" si="39"/>
        <v/>
      </c>
      <c r="AX70" t="str">
        <f t="shared" si="39"/>
        <v/>
      </c>
      <c r="AY70" t="str">
        <f t="shared" si="39"/>
        <v/>
      </c>
      <c r="AZ70" t="str">
        <f t="shared" si="39"/>
        <v/>
      </c>
      <c r="BA70" t="str">
        <f t="shared" si="16"/>
        <v/>
      </c>
    </row>
    <row r="71" spans="2:53" ht="15">
      <c r="B71" s="42" t="s">
        <v>26</v>
      </c>
      <c r="C71" s="43"/>
      <c r="D71" s="23"/>
      <c r="E71" s="20" t="str">
        <f>AD78</f>
        <v/>
      </c>
      <c r="F71" s="14"/>
      <c r="H71" s="42" t="s">
        <v>26</v>
      </c>
      <c r="I71" s="43"/>
      <c r="J71" s="43"/>
      <c r="K71" s="20" t="str">
        <f>AD88</f>
        <v/>
      </c>
      <c r="L71" s="14"/>
      <c r="V71">
        <f t="shared" si="54"/>
        <v>0</v>
      </c>
      <c r="W71">
        <f t="shared" si="53"/>
        <v>0</v>
      </c>
      <c r="X71">
        <f t="shared" si="53"/>
        <v>0</v>
      </c>
      <c r="Y71">
        <f t="shared" si="53"/>
        <v>0</v>
      </c>
      <c r="Z71">
        <f t="shared" si="53"/>
        <v>0</v>
      </c>
      <c r="AA71">
        <f t="shared" si="55"/>
        <v>0</v>
      </c>
      <c r="AB71">
        <f t="shared" si="56"/>
        <v>0</v>
      </c>
      <c r="AF71">
        <f t="shared" si="57"/>
        <v>0</v>
      </c>
      <c r="AH71">
        <f t="shared" si="8"/>
        <v>0</v>
      </c>
      <c r="AI71">
        <f t="shared" si="9"/>
        <v>0</v>
      </c>
      <c r="AL71" t="str">
        <f t="shared" si="2"/>
        <v/>
      </c>
      <c r="AN71">
        <f>IF(AO71="",0,COUNTIF($AN$9:AN70,"&gt;0")+1)</f>
        <v>0</v>
      </c>
      <c r="AO71" t="str">
        <f t="shared" si="23"/>
        <v/>
      </c>
      <c r="AP71" t="str">
        <f t="shared" si="24"/>
        <v/>
      </c>
      <c r="AQ71" t="str">
        <f t="shared" si="25"/>
        <v/>
      </c>
      <c r="AR71" t="str">
        <f t="shared" si="26"/>
        <v/>
      </c>
      <c r="AS71" t="str">
        <f t="shared" si="58"/>
        <v/>
      </c>
      <c r="AV71">
        <v>63</v>
      </c>
      <c r="AW71" t="str">
        <f t="shared" si="39"/>
        <v/>
      </c>
      <c r="AX71" t="str">
        <f t="shared" si="39"/>
        <v/>
      </c>
      <c r="AY71" t="str">
        <f t="shared" si="39"/>
        <v/>
      </c>
      <c r="AZ71" t="str">
        <f t="shared" si="39"/>
        <v/>
      </c>
      <c r="BA71" t="str">
        <f t="shared" si="16"/>
        <v/>
      </c>
    </row>
    <row r="72" spans="2:53" ht="15.75" thickBot="1">
      <c r="B72" s="44" t="s">
        <v>28</v>
      </c>
      <c r="C72" s="45"/>
      <c r="D72" s="22"/>
      <c r="E72" s="21">
        <f>AE78</f>
        <v>3.15</v>
      </c>
      <c r="F72" s="15"/>
      <c r="H72" s="44" t="s">
        <v>28</v>
      </c>
      <c r="I72" s="45"/>
      <c r="J72" s="45"/>
      <c r="K72" s="21">
        <f>AE88</f>
        <v>3.15</v>
      </c>
      <c r="L72" s="15"/>
      <c r="V72">
        <f t="shared" si="54"/>
        <v>0</v>
      </c>
      <c r="W72">
        <f t="shared" si="53"/>
        <v>0</v>
      </c>
      <c r="X72">
        <f t="shared" si="53"/>
        <v>0</v>
      </c>
      <c r="Y72">
        <f t="shared" si="53"/>
        <v>0</v>
      </c>
      <c r="Z72">
        <f t="shared" si="53"/>
        <v>0</v>
      </c>
      <c r="AA72">
        <f t="shared" si="55"/>
        <v>0</v>
      </c>
      <c r="AB72">
        <f t="shared" si="56"/>
        <v>0</v>
      </c>
      <c r="AF72">
        <f t="shared" si="57"/>
        <v>0</v>
      </c>
      <c r="AH72">
        <f t="shared" si="8"/>
        <v>0</v>
      </c>
      <c r="AI72">
        <f t="shared" si="9"/>
        <v>0</v>
      </c>
      <c r="AL72" t="str">
        <f t="shared" si="2"/>
        <v/>
      </c>
      <c r="AN72">
        <f>IF(AO72="",0,COUNTIF($AN$9:AN71,"&gt;0")+1)</f>
        <v>0</v>
      </c>
      <c r="AO72" t="str">
        <f t="shared" si="23"/>
        <v/>
      </c>
      <c r="AP72" t="str">
        <f t="shared" si="24"/>
        <v/>
      </c>
      <c r="AQ72" t="str">
        <f t="shared" si="25"/>
        <v/>
      </c>
      <c r="AR72" t="str">
        <f t="shared" si="26"/>
        <v/>
      </c>
      <c r="AS72" t="str">
        <f t="shared" si="58"/>
        <v/>
      </c>
      <c r="AV72">
        <v>64</v>
      </c>
      <c r="AW72" t="str">
        <f t="shared" si="39"/>
        <v/>
      </c>
      <c r="AX72" t="str">
        <f t="shared" si="39"/>
        <v/>
      </c>
      <c r="AY72" t="str">
        <f t="shared" si="39"/>
        <v/>
      </c>
      <c r="AZ72" t="str">
        <f t="shared" si="39"/>
        <v/>
      </c>
      <c r="BA72" t="str">
        <f t="shared" si="16"/>
        <v/>
      </c>
    </row>
    <row r="73" spans="22:53" ht="15">
      <c r="V73">
        <f t="shared" si="54"/>
        <v>0</v>
      </c>
      <c r="W73">
        <f t="shared" si="53"/>
        <v>0</v>
      </c>
      <c r="X73">
        <f t="shared" si="53"/>
        <v>0</v>
      </c>
      <c r="Y73">
        <f t="shared" si="53"/>
        <v>0</v>
      </c>
      <c r="Z73">
        <f t="shared" si="53"/>
        <v>0</v>
      </c>
      <c r="AA73">
        <f t="shared" si="55"/>
        <v>0</v>
      </c>
      <c r="AB73">
        <f t="shared" si="56"/>
        <v>0</v>
      </c>
      <c r="AF73">
        <f t="shared" si="57"/>
        <v>0</v>
      </c>
      <c r="AH73">
        <f t="shared" si="8"/>
        <v>0</v>
      </c>
      <c r="AI73">
        <f t="shared" si="9"/>
        <v>0</v>
      </c>
      <c r="AL73" t="str">
        <f t="shared" si="2"/>
        <v/>
      </c>
      <c r="AN73">
        <f>IF(AO73="",0,COUNTIF($AN$9:AN72,"&gt;0")+1)</f>
        <v>0</v>
      </c>
      <c r="AO73" t="str">
        <f t="shared" si="23"/>
        <v/>
      </c>
      <c r="AP73" t="str">
        <f t="shared" si="24"/>
        <v/>
      </c>
      <c r="AQ73" t="str">
        <f t="shared" si="25"/>
        <v/>
      </c>
      <c r="AR73" t="str">
        <f t="shared" si="26"/>
        <v/>
      </c>
      <c r="AS73" t="str">
        <f t="shared" si="58"/>
        <v/>
      </c>
      <c r="AV73">
        <v>65</v>
      </c>
      <c r="AW73" t="str">
        <f t="shared" si="39"/>
        <v/>
      </c>
      <c r="AX73" t="str">
        <f t="shared" si="39"/>
        <v/>
      </c>
      <c r="AY73" t="str">
        <f t="shared" si="39"/>
        <v/>
      </c>
      <c r="AZ73" t="str">
        <f t="shared" si="39"/>
        <v/>
      </c>
      <c r="BA73" t="str">
        <f t="shared" si="16"/>
        <v/>
      </c>
    </row>
    <row r="74" spans="3:53" ht="23.25">
      <c r="C74" s="25"/>
      <c r="D74" s="25"/>
      <c r="E74" s="25"/>
      <c r="F74" s="25"/>
      <c r="G74" s="25"/>
      <c r="H74" s="46" t="s">
        <v>27</v>
      </c>
      <c r="I74" s="46"/>
      <c r="J74" s="46"/>
      <c r="K74" s="46"/>
      <c r="L74" s="24">
        <f>AI7</f>
        <v>4</v>
      </c>
      <c r="V74">
        <f t="shared" si="54"/>
        <v>0</v>
      </c>
      <c r="W74">
        <f t="shared" si="53"/>
        <v>0</v>
      </c>
      <c r="X74">
        <f t="shared" si="53"/>
        <v>0</v>
      </c>
      <c r="Y74">
        <f t="shared" si="53"/>
        <v>0</v>
      </c>
      <c r="Z74">
        <f t="shared" si="53"/>
        <v>0</v>
      </c>
      <c r="AA74">
        <f t="shared" si="55"/>
        <v>0</v>
      </c>
      <c r="AB74">
        <f t="shared" si="56"/>
        <v>0</v>
      </c>
      <c r="AF74">
        <f t="shared" si="57"/>
        <v>0</v>
      </c>
      <c r="AH74">
        <f aca="true" t="shared" si="59" ref="AH74:AH87">IF($AF74="Yes",AA74,0)</f>
        <v>0</v>
      </c>
      <c r="AI74">
        <f aca="true" t="shared" si="60" ref="AI74:AI87">IF($AF74="Yes",AB74,0)</f>
        <v>0</v>
      </c>
      <c r="AL74" t="str">
        <f aca="true" t="shared" si="61" ref="AL74:AL87">IF(_xlfn.IFERROR(AA74,"Error")="Error","Error","")</f>
        <v/>
      </c>
      <c r="AN74">
        <f>IF(AO74="",0,COUNTIF($AN$9:AN73,"&gt;0")+1)</f>
        <v>0</v>
      </c>
      <c r="AO74" t="str">
        <f t="shared" si="23"/>
        <v/>
      </c>
      <c r="AP74" t="str">
        <f t="shared" si="24"/>
        <v/>
      </c>
      <c r="AQ74" t="str">
        <f t="shared" si="25"/>
        <v/>
      </c>
      <c r="AR74" t="str">
        <f t="shared" si="26"/>
        <v/>
      </c>
      <c r="AS74" t="str">
        <f t="shared" si="58"/>
        <v/>
      </c>
      <c r="AV74">
        <v>66</v>
      </c>
      <c r="AW74" t="str">
        <f t="shared" si="39"/>
        <v/>
      </c>
      <c r="AX74" t="str">
        <f t="shared" si="39"/>
        <v/>
      </c>
      <c r="AY74" t="str">
        <f t="shared" si="39"/>
        <v/>
      </c>
      <c r="AZ74" t="str">
        <f t="shared" si="39"/>
        <v/>
      </c>
      <c r="BA74" t="str">
        <f aca="true" t="shared" si="62" ref="BA74:BA88">IF(IF(COUNTIF($AN$9:$AN$87,$AV74)=1,VLOOKUP($AV74,$AN$9:$AS$87,BA$8,FALSE),"")=0,"Blank",IF(COUNTIF($AN$9:$AN$87,$AV74)=1,VLOOKUP($AV74,$AN$9:$AS$87,BA$8,FALSE),""))</f>
        <v/>
      </c>
    </row>
    <row r="75" spans="3:53" ht="23.25">
      <c r="C75" s="25"/>
      <c r="D75" s="25"/>
      <c r="E75" s="25"/>
      <c r="F75" s="25"/>
      <c r="G75" s="25"/>
      <c r="H75" s="46" t="str">
        <f>B21</f>
        <v>Cumulative GPA</v>
      </c>
      <c r="I75" s="46"/>
      <c r="J75" s="46"/>
      <c r="K75" s="46"/>
      <c r="L75" s="24">
        <f>K72</f>
        <v>3.15</v>
      </c>
      <c r="V75">
        <f t="shared" si="54"/>
        <v>0</v>
      </c>
      <c r="W75">
        <f t="shared" si="53"/>
        <v>0</v>
      </c>
      <c r="X75">
        <f t="shared" si="53"/>
        <v>0</v>
      </c>
      <c r="Y75">
        <f t="shared" si="53"/>
        <v>0</v>
      </c>
      <c r="Z75">
        <f t="shared" si="53"/>
        <v>0</v>
      </c>
      <c r="AA75">
        <f t="shared" si="55"/>
        <v>0</v>
      </c>
      <c r="AB75">
        <f t="shared" si="56"/>
        <v>0</v>
      </c>
      <c r="AF75">
        <f t="shared" si="57"/>
        <v>0</v>
      </c>
      <c r="AH75">
        <f t="shared" si="59"/>
        <v>0</v>
      </c>
      <c r="AI75">
        <f t="shared" si="60"/>
        <v>0</v>
      </c>
      <c r="AL75" t="str">
        <f t="shared" si="61"/>
        <v/>
      </c>
      <c r="AN75">
        <f>IF(AO75="",0,COUNTIF($AN$9:AN74,"&gt;0")+1)</f>
        <v>0</v>
      </c>
      <c r="AO75" t="str">
        <f t="shared" si="23"/>
        <v/>
      </c>
      <c r="AP75" t="str">
        <f t="shared" si="24"/>
        <v/>
      </c>
      <c r="AQ75" t="str">
        <f t="shared" si="25"/>
        <v/>
      </c>
      <c r="AR75" t="str">
        <f t="shared" si="26"/>
        <v/>
      </c>
      <c r="AS75" t="str">
        <f t="shared" si="58"/>
        <v/>
      </c>
      <c r="AV75">
        <v>67</v>
      </c>
      <c r="AW75" t="str">
        <f t="shared" si="39"/>
        <v/>
      </c>
      <c r="AX75" t="str">
        <f t="shared" si="39"/>
        <v/>
      </c>
      <c r="AY75" t="str">
        <f t="shared" si="39"/>
        <v/>
      </c>
      <c r="AZ75" t="str">
        <f t="shared" si="39"/>
        <v/>
      </c>
      <c r="BA75" t="str">
        <f t="shared" si="62"/>
        <v/>
      </c>
    </row>
    <row r="76" spans="22:53" ht="15">
      <c r="V76">
        <f t="shared" si="54"/>
        <v>0</v>
      </c>
      <c r="W76">
        <f t="shared" si="53"/>
        <v>0</v>
      </c>
      <c r="X76">
        <f t="shared" si="53"/>
        <v>0</v>
      </c>
      <c r="Y76">
        <f t="shared" si="53"/>
        <v>0</v>
      </c>
      <c r="Z76">
        <f t="shared" si="53"/>
        <v>0</v>
      </c>
      <c r="AA76">
        <f t="shared" si="55"/>
        <v>0</v>
      </c>
      <c r="AB76">
        <f t="shared" si="56"/>
        <v>0</v>
      </c>
      <c r="AF76">
        <f t="shared" si="57"/>
        <v>0</v>
      </c>
      <c r="AH76">
        <f t="shared" si="59"/>
        <v>0</v>
      </c>
      <c r="AI76">
        <f t="shared" si="60"/>
        <v>0</v>
      </c>
      <c r="AL76" t="str">
        <f t="shared" si="61"/>
        <v/>
      </c>
      <c r="AN76">
        <f>IF(AO76="",0,COUNTIF($AN$9:AN75,"&gt;0")+1)</f>
        <v>0</v>
      </c>
      <c r="AO76" t="str">
        <f t="shared" si="23"/>
        <v/>
      </c>
      <c r="AP76" t="str">
        <f t="shared" si="24"/>
        <v/>
      </c>
      <c r="AQ76" t="str">
        <f t="shared" si="25"/>
        <v/>
      </c>
      <c r="AR76" t="str">
        <f t="shared" si="26"/>
        <v/>
      </c>
      <c r="AS76" t="str">
        <f t="shared" si="58"/>
        <v/>
      </c>
      <c r="AV76">
        <v>68</v>
      </c>
      <c r="AW76" t="str">
        <f t="shared" si="39"/>
        <v/>
      </c>
      <c r="AX76" t="str">
        <f t="shared" si="39"/>
        <v/>
      </c>
      <c r="AY76" t="str">
        <f t="shared" si="39"/>
        <v/>
      </c>
      <c r="AZ76" t="str">
        <f t="shared" si="39"/>
        <v/>
      </c>
      <c r="BA76" t="str">
        <f t="shared" si="62"/>
        <v/>
      </c>
    </row>
    <row r="77" spans="22:53" ht="15" hidden="1">
      <c r="V77">
        <f t="shared" si="54"/>
        <v>0</v>
      </c>
      <c r="W77">
        <f t="shared" si="53"/>
        <v>0</v>
      </c>
      <c r="X77">
        <f t="shared" si="53"/>
        <v>0</v>
      </c>
      <c r="Y77">
        <f t="shared" si="53"/>
        <v>0</v>
      </c>
      <c r="Z77">
        <f t="shared" si="53"/>
        <v>0</v>
      </c>
      <c r="AA77">
        <f t="shared" si="55"/>
        <v>0</v>
      </c>
      <c r="AB77">
        <f t="shared" si="56"/>
        <v>0</v>
      </c>
      <c r="AC77">
        <f>SUM(AA69:AA78)</f>
        <v>0</v>
      </c>
      <c r="AD77">
        <f>SUM(AB69:AB78)</f>
        <v>0</v>
      </c>
      <c r="AF77">
        <f t="shared" si="57"/>
        <v>0</v>
      </c>
      <c r="AH77">
        <f t="shared" si="59"/>
        <v>0</v>
      </c>
      <c r="AI77">
        <f t="shared" si="60"/>
        <v>0</v>
      </c>
      <c r="AL77" t="str">
        <f t="shared" si="61"/>
        <v/>
      </c>
      <c r="AN77">
        <f>IF(AO77="",0,COUNTIF($AN$9:AN76,"&gt;0")+1)</f>
        <v>0</v>
      </c>
      <c r="AO77" t="str">
        <f t="shared" si="23"/>
        <v/>
      </c>
      <c r="AP77" t="str">
        <f t="shared" si="24"/>
        <v/>
      </c>
      <c r="AQ77" t="str">
        <f t="shared" si="25"/>
        <v/>
      </c>
      <c r="AR77" t="str">
        <f t="shared" si="26"/>
        <v/>
      </c>
      <c r="AS77" t="str">
        <f t="shared" si="58"/>
        <v/>
      </c>
      <c r="AV77">
        <v>69</v>
      </c>
      <c r="AW77" t="str">
        <f t="shared" si="39"/>
        <v/>
      </c>
      <c r="AX77" t="str">
        <f t="shared" si="39"/>
        <v/>
      </c>
      <c r="AY77" t="str">
        <f t="shared" si="39"/>
        <v/>
      </c>
      <c r="AZ77" t="str">
        <f t="shared" si="39"/>
        <v/>
      </c>
      <c r="BA77" t="str">
        <f t="shared" si="62"/>
        <v/>
      </c>
    </row>
    <row r="78" spans="22:53" ht="15" hidden="1">
      <c r="V78">
        <f t="shared" si="54"/>
        <v>0</v>
      </c>
      <c r="W78">
        <f t="shared" si="53"/>
        <v>0</v>
      </c>
      <c r="X78">
        <f t="shared" si="53"/>
        <v>0</v>
      </c>
      <c r="Y78">
        <f t="shared" si="53"/>
        <v>0</v>
      </c>
      <c r="Z78">
        <f t="shared" si="53"/>
        <v>0</v>
      </c>
      <c r="AA78">
        <f t="shared" si="55"/>
        <v>0</v>
      </c>
      <c r="AB78">
        <f t="shared" si="56"/>
        <v>0</v>
      </c>
      <c r="AD78" t="str">
        <f>IF(AD77=0,"",(AC77/AD77)*$T$6)</f>
        <v/>
      </c>
      <c r="AE78">
        <f>IF(SUM($AB$9:AB78)=0,"",SUM($AA$9:AA78)/SUM($AB$9:AB78)*$T$6)</f>
        <v>3.15</v>
      </c>
      <c r="AF78">
        <f>F69</f>
        <v>0</v>
      </c>
      <c r="AH78">
        <f t="shared" si="59"/>
        <v>0</v>
      </c>
      <c r="AI78">
        <f t="shared" si="60"/>
        <v>0</v>
      </c>
      <c r="AL78" t="str">
        <f t="shared" si="61"/>
        <v/>
      </c>
      <c r="AN78">
        <f>IF(AO78="",0,COUNTIF($AN$9:AN77,"&gt;0")+1)</f>
        <v>0</v>
      </c>
      <c r="AO78" t="str">
        <f t="shared" si="23"/>
        <v/>
      </c>
      <c r="AP78" t="str">
        <f t="shared" si="24"/>
        <v/>
      </c>
      <c r="AQ78" t="str">
        <f t="shared" si="25"/>
        <v/>
      </c>
      <c r="AR78" t="str">
        <f t="shared" si="26"/>
        <v/>
      </c>
      <c r="AS78" t="str">
        <f t="shared" si="58"/>
        <v/>
      </c>
      <c r="AV78">
        <v>70</v>
      </c>
      <c r="AW78" t="str">
        <f t="shared" si="39"/>
        <v/>
      </c>
      <c r="AX78" t="str">
        <f t="shared" si="39"/>
        <v/>
      </c>
      <c r="AY78" t="str">
        <f t="shared" si="39"/>
        <v/>
      </c>
      <c r="AZ78" t="str">
        <f t="shared" si="39"/>
        <v/>
      </c>
      <c r="BA78" t="str">
        <f t="shared" si="62"/>
        <v/>
      </c>
    </row>
    <row r="79" spans="21:53" ht="15" hidden="1">
      <c r="U79" t="str">
        <f>H58</f>
        <v>Semester 8</v>
      </c>
      <c r="V79">
        <f>H60</f>
        <v>0</v>
      </c>
      <c r="W79">
        <f aca="true" t="shared" si="63" ref="W79:Z88">I60</f>
        <v>0</v>
      </c>
      <c r="X79">
        <f t="shared" si="63"/>
        <v>0</v>
      </c>
      <c r="Y79">
        <f t="shared" si="63"/>
        <v>0</v>
      </c>
      <c r="Z79">
        <f t="shared" si="63"/>
        <v>0</v>
      </c>
      <c r="AA79">
        <f>I60*K60</f>
        <v>0</v>
      </c>
      <c r="AB79">
        <f>IF(J60="",0,I60*$T$6)</f>
        <v>0</v>
      </c>
      <c r="AF79">
        <f>L60</f>
        <v>0</v>
      </c>
      <c r="AH79">
        <f t="shared" si="59"/>
        <v>0</v>
      </c>
      <c r="AI79">
        <f t="shared" si="60"/>
        <v>0</v>
      </c>
      <c r="AL79" t="str">
        <f t="shared" si="61"/>
        <v/>
      </c>
      <c r="AN79">
        <f>IF(AO79="",0,COUNTIF($AN$9:AN78,"&gt;0")+1)</f>
        <v>0</v>
      </c>
      <c r="AO79" t="str">
        <f t="shared" si="23"/>
        <v/>
      </c>
      <c r="AP79" t="str">
        <f t="shared" si="24"/>
        <v/>
      </c>
      <c r="AQ79" t="str">
        <f t="shared" si="25"/>
        <v/>
      </c>
      <c r="AR79" t="str">
        <f t="shared" si="26"/>
        <v/>
      </c>
      <c r="AS79" t="str">
        <f>IF($Z79="Yes",$U$79,"")</f>
        <v/>
      </c>
      <c r="AV79">
        <v>71</v>
      </c>
      <c r="AW79" t="str">
        <f t="shared" si="39"/>
        <v/>
      </c>
      <c r="AX79" t="str">
        <f t="shared" si="39"/>
        <v/>
      </c>
      <c r="AY79" t="str">
        <f t="shared" si="39"/>
        <v/>
      </c>
      <c r="AZ79" t="str">
        <f t="shared" si="39"/>
        <v/>
      </c>
      <c r="BA79" t="str">
        <f t="shared" si="62"/>
        <v/>
      </c>
    </row>
    <row r="80" spans="22:53" ht="15" hidden="1">
      <c r="V80">
        <f aca="true" t="shared" si="64" ref="V80:V88">H61</f>
        <v>0</v>
      </c>
      <c r="W80">
        <f t="shared" si="63"/>
        <v>0</v>
      </c>
      <c r="X80">
        <f t="shared" si="63"/>
        <v>0</v>
      </c>
      <c r="Y80">
        <f t="shared" si="63"/>
        <v>0</v>
      </c>
      <c r="Z80">
        <f t="shared" si="63"/>
        <v>0</v>
      </c>
      <c r="AA80">
        <f aca="true" t="shared" si="65" ref="AA80:AA88">I61*K61</f>
        <v>0</v>
      </c>
      <c r="AB80">
        <f aca="true" t="shared" si="66" ref="AB80:AB88">IF(J61="",0,I61*$T$6)</f>
        <v>0</v>
      </c>
      <c r="AF80">
        <f aca="true" t="shared" si="67" ref="AF80:AF88">L61</f>
        <v>0</v>
      </c>
      <c r="AH80">
        <f t="shared" si="59"/>
        <v>0</v>
      </c>
      <c r="AI80">
        <f t="shared" si="60"/>
        <v>0</v>
      </c>
      <c r="AL80" t="str">
        <f t="shared" si="61"/>
        <v/>
      </c>
      <c r="AN80">
        <f>IF(AO80="",0,COUNTIF($AN$9:AN79,"&gt;0")+1)</f>
        <v>0</v>
      </c>
      <c r="AO80" t="str">
        <f t="shared" si="23"/>
        <v/>
      </c>
      <c r="AP80" t="str">
        <f t="shared" si="24"/>
        <v/>
      </c>
      <c r="AQ80" t="str">
        <f t="shared" si="25"/>
        <v/>
      </c>
      <c r="AR80" t="str">
        <f t="shared" si="26"/>
        <v/>
      </c>
      <c r="AS80" t="str">
        <f aca="true" t="shared" si="68" ref="AS80:AS88">IF($Z80="Yes",$U$79,"")</f>
        <v/>
      </c>
      <c r="AV80">
        <v>72</v>
      </c>
      <c r="AW80" t="str">
        <f t="shared" si="39"/>
        <v/>
      </c>
      <c r="AX80" t="str">
        <f t="shared" si="39"/>
        <v/>
      </c>
      <c r="AY80" t="str">
        <f t="shared" si="39"/>
        <v/>
      </c>
      <c r="AZ80" t="str">
        <f t="shared" si="39"/>
        <v/>
      </c>
      <c r="BA80" t="str">
        <f t="shared" si="62"/>
        <v/>
      </c>
    </row>
    <row r="81" spans="22:53" ht="15" hidden="1">
      <c r="V81">
        <f t="shared" si="64"/>
        <v>0</v>
      </c>
      <c r="W81">
        <f t="shared" si="63"/>
        <v>0</v>
      </c>
      <c r="X81">
        <f t="shared" si="63"/>
        <v>0</v>
      </c>
      <c r="Y81">
        <f t="shared" si="63"/>
        <v>0</v>
      </c>
      <c r="Z81">
        <f t="shared" si="63"/>
        <v>0</v>
      </c>
      <c r="AA81">
        <f t="shared" si="65"/>
        <v>0</v>
      </c>
      <c r="AB81">
        <f t="shared" si="66"/>
        <v>0</v>
      </c>
      <c r="AF81">
        <f t="shared" si="67"/>
        <v>0</v>
      </c>
      <c r="AH81">
        <f t="shared" si="59"/>
        <v>0</v>
      </c>
      <c r="AI81">
        <f t="shared" si="60"/>
        <v>0</v>
      </c>
      <c r="AL81" t="str">
        <f t="shared" si="61"/>
        <v/>
      </c>
      <c r="AN81">
        <f>IF(AO81="",0,COUNTIF($AN$9:AN80,"&gt;0")+1)</f>
        <v>0</v>
      </c>
      <c r="AO81" t="str">
        <f t="shared" si="23"/>
        <v/>
      </c>
      <c r="AP81" t="str">
        <f t="shared" si="24"/>
        <v/>
      </c>
      <c r="AQ81" t="str">
        <f t="shared" si="25"/>
        <v/>
      </c>
      <c r="AR81" t="str">
        <f t="shared" si="26"/>
        <v/>
      </c>
      <c r="AS81" t="str">
        <f t="shared" si="68"/>
        <v/>
      </c>
      <c r="AV81">
        <v>73</v>
      </c>
      <c r="AW81" t="str">
        <f t="shared" si="39"/>
        <v/>
      </c>
      <c r="AX81" t="str">
        <f t="shared" si="39"/>
        <v/>
      </c>
      <c r="AY81" t="str">
        <f t="shared" si="39"/>
        <v/>
      </c>
      <c r="AZ81" t="str">
        <f t="shared" si="39"/>
        <v/>
      </c>
      <c r="BA81" t="str">
        <f t="shared" si="62"/>
        <v/>
      </c>
    </row>
    <row r="82" spans="22:53" ht="15" hidden="1">
      <c r="V82">
        <f t="shared" si="64"/>
        <v>0</v>
      </c>
      <c r="W82">
        <f t="shared" si="63"/>
        <v>0</v>
      </c>
      <c r="X82">
        <f t="shared" si="63"/>
        <v>0</v>
      </c>
      <c r="Y82">
        <f t="shared" si="63"/>
        <v>0</v>
      </c>
      <c r="Z82">
        <f t="shared" si="63"/>
        <v>0</v>
      </c>
      <c r="AA82">
        <f t="shared" si="65"/>
        <v>0</v>
      </c>
      <c r="AB82">
        <f t="shared" si="66"/>
        <v>0</v>
      </c>
      <c r="AF82">
        <f t="shared" si="67"/>
        <v>0</v>
      </c>
      <c r="AH82">
        <f t="shared" si="59"/>
        <v>0</v>
      </c>
      <c r="AI82">
        <f t="shared" si="60"/>
        <v>0</v>
      </c>
      <c r="AL82" t="str">
        <f t="shared" si="61"/>
        <v/>
      </c>
      <c r="AN82">
        <f>IF(AO82="",0,COUNTIF($AN$9:AN81,"&gt;0")+1)</f>
        <v>0</v>
      </c>
      <c r="AO82" t="str">
        <f t="shared" si="23"/>
        <v/>
      </c>
      <c r="AP82" t="str">
        <f t="shared" si="24"/>
        <v/>
      </c>
      <c r="AQ82" t="str">
        <f t="shared" si="25"/>
        <v/>
      </c>
      <c r="AR82" t="str">
        <f t="shared" si="26"/>
        <v/>
      </c>
      <c r="AS82" t="str">
        <f t="shared" si="68"/>
        <v/>
      </c>
      <c r="AV82">
        <v>74</v>
      </c>
      <c r="AW82" t="str">
        <f t="shared" si="39"/>
        <v/>
      </c>
      <c r="AX82" t="str">
        <f t="shared" si="39"/>
        <v/>
      </c>
      <c r="AY82" t="str">
        <f t="shared" si="39"/>
        <v/>
      </c>
      <c r="AZ82" t="str">
        <f t="shared" si="39"/>
        <v/>
      </c>
      <c r="BA82" t="str">
        <f t="shared" si="62"/>
        <v/>
      </c>
    </row>
    <row r="83" spans="22:53" ht="15" hidden="1">
      <c r="V83">
        <f t="shared" si="64"/>
        <v>0</v>
      </c>
      <c r="W83">
        <f t="shared" si="63"/>
        <v>0</v>
      </c>
      <c r="X83">
        <f t="shared" si="63"/>
        <v>0</v>
      </c>
      <c r="Y83">
        <f t="shared" si="63"/>
        <v>0</v>
      </c>
      <c r="Z83">
        <f t="shared" si="63"/>
        <v>0</v>
      </c>
      <c r="AA83">
        <f t="shared" si="65"/>
        <v>0</v>
      </c>
      <c r="AB83">
        <f t="shared" si="66"/>
        <v>0</v>
      </c>
      <c r="AF83">
        <f t="shared" si="67"/>
        <v>0</v>
      </c>
      <c r="AH83">
        <f t="shared" si="59"/>
        <v>0</v>
      </c>
      <c r="AI83">
        <f t="shared" si="60"/>
        <v>0</v>
      </c>
      <c r="AL83" t="str">
        <f t="shared" si="61"/>
        <v/>
      </c>
      <c r="AN83">
        <f>IF(AO83="",0,COUNTIF($AN$9:AN82,"&gt;0")+1)</f>
        <v>0</v>
      </c>
      <c r="AO83" t="str">
        <f t="shared" si="23"/>
        <v/>
      </c>
      <c r="AP83" t="str">
        <f t="shared" si="24"/>
        <v/>
      </c>
      <c r="AQ83" t="str">
        <f t="shared" si="25"/>
        <v/>
      </c>
      <c r="AR83" t="str">
        <f t="shared" si="26"/>
        <v/>
      </c>
      <c r="AS83" t="str">
        <f t="shared" si="68"/>
        <v/>
      </c>
      <c r="AV83">
        <v>75</v>
      </c>
      <c r="AW83" t="str">
        <f t="shared" si="39"/>
        <v/>
      </c>
      <c r="AX83" t="str">
        <f t="shared" si="39"/>
        <v/>
      </c>
      <c r="AY83" t="str">
        <f t="shared" si="39"/>
        <v/>
      </c>
      <c r="AZ83" t="str">
        <f t="shared" si="39"/>
        <v/>
      </c>
      <c r="BA83" t="str">
        <f t="shared" si="62"/>
        <v/>
      </c>
    </row>
    <row r="84" spans="22:53" ht="15" hidden="1">
      <c r="V84">
        <f t="shared" si="64"/>
        <v>0</v>
      </c>
      <c r="W84">
        <f t="shared" si="63"/>
        <v>0</v>
      </c>
      <c r="X84">
        <f t="shared" si="63"/>
        <v>0</v>
      </c>
      <c r="Y84">
        <f t="shared" si="63"/>
        <v>0</v>
      </c>
      <c r="Z84">
        <f t="shared" si="63"/>
        <v>0</v>
      </c>
      <c r="AA84">
        <f t="shared" si="65"/>
        <v>0</v>
      </c>
      <c r="AB84">
        <f t="shared" si="66"/>
        <v>0</v>
      </c>
      <c r="AF84">
        <f t="shared" si="67"/>
        <v>0</v>
      </c>
      <c r="AH84">
        <f t="shared" si="59"/>
        <v>0</v>
      </c>
      <c r="AI84">
        <f t="shared" si="60"/>
        <v>0</v>
      </c>
      <c r="AL84" t="str">
        <f t="shared" si="61"/>
        <v/>
      </c>
      <c r="AN84">
        <f>IF(AO84="",0,COUNTIF($AN$9:AN83,"&gt;0")+1)</f>
        <v>0</v>
      </c>
      <c r="AO84" t="str">
        <f t="shared" si="23"/>
        <v/>
      </c>
      <c r="AP84" t="str">
        <f t="shared" si="24"/>
        <v/>
      </c>
      <c r="AQ84" t="str">
        <f t="shared" si="25"/>
        <v/>
      </c>
      <c r="AR84" t="str">
        <f t="shared" si="26"/>
        <v/>
      </c>
      <c r="AS84" t="str">
        <f t="shared" si="68"/>
        <v/>
      </c>
      <c r="AV84">
        <v>76</v>
      </c>
      <c r="AW84" t="str">
        <f t="shared" si="39"/>
        <v/>
      </c>
      <c r="AX84" t="str">
        <f t="shared" si="39"/>
        <v/>
      </c>
      <c r="AY84" t="str">
        <f t="shared" si="39"/>
        <v/>
      </c>
      <c r="AZ84" t="str">
        <f t="shared" si="39"/>
        <v/>
      </c>
      <c r="BA84" t="str">
        <f t="shared" si="62"/>
        <v/>
      </c>
    </row>
    <row r="85" spans="22:53" ht="15" hidden="1">
      <c r="V85">
        <f t="shared" si="64"/>
        <v>0</v>
      </c>
      <c r="W85">
        <f t="shared" si="63"/>
        <v>0</v>
      </c>
      <c r="X85">
        <f t="shared" si="63"/>
        <v>0</v>
      </c>
      <c r="Y85">
        <f t="shared" si="63"/>
        <v>0</v>
      </c>
      <c r="Z85">
        <f t="shared" si="63"/>
        <v>0</v>
      </c>
      <c r="AA85">
        <f t="shared" si="65"/>
        <v>0</v>
      </c>
      <c r="AB85">
        <f t="shared" si="66"/>
        <v>0</v>
      </c>
      <c r="AF85">
        <f t="shared" si="67"/>
        <v>0</v>
      </c>
      <c r="AH85">
        <f t="shared" si="59"/>
        <v>0</v>
      </c>
      <c r="AI85">
        <f t="shared" si="60"/>
        <v>0</v>
      </c>
      <c r="AL85" t="str">
        <f t="shared" si="61"/>
        <v/>
      </c>
      <c r="AN85">
        <f>IF(AO85="",0,COUNTIF($AN$9:AN84,"&gt;0")+1)</f>
        <v>0</v>
      </c>
      <c r="AO85" t="str">
        <f aca="true" t="shared" si="69" ref="AO85:AO87">IF($Z85="Yes",V85,"")</f>
        <v/>
      </c>
      <c r="AP85" t="str">
        <f aca="true" t="shared" si="70" ref="AP85:AP87">IF($Z85="Yes",W85,"")</f>
        <v/>
      </c>
      <c r="AQ85" t="str">
        <f aca="true" t="shared" si="71" ref="AQ85:AQ87">IF($Z85="Yes",X85,"")</f>
        <v/>
      </c>
      <c r="AR85" t="str">
        <f aca="true" t="shared" si="72" ref="AR85:AR87">IF($Z85="Yes",Y85,"")</f>
        <v/>
      </c>
      <c r="AS85" t="str">
        <f t="shared" si="68"/>
        <v/>
      </c>
      <c r="AV85">
        <v>77</v>
      </c>
      <c r="AW85" t="str">
        <f t="shared" si="39"/>
        <v/>
      </c>
      <c r="AX85" t="str">
        <f t="shared" si="39"/>
        <v/>
      </c>
      <c r="AY85" t="str">
        <f t="shared" si="39"/>
        <v/>
      </c>
      <c r="AZ85" t="str">
        <f t="shared" si="39"/>
        <v/>
      </c>
      <c r="BA85" t="str">
        <f t="shared" si="62"/>
        <v/>
      </c>
    </row>
    <row r="86" spans="22:53" ht="15" hidden="1">
      <c r="V86">
        <f t="shared" si="64"/>
        <v>0</v>
      </c>
      <c r="W86">
        <f t="shared" si="63"/>
        <v>0</v>
      </c>
      <c r="X86">
        <f t="shared" si="63"/>
        <v>0</v>
      </c>
      <c r="Y86">
        <f t="shared" si="63"/>
        <v>0</v>
      </c>
      <c r="Z86">
        <f t="shared" si="63"/>
        <v>0</v>
      </c>
      <c r="AA86">
        <f t="shared" si="65"/>
        <v>0</v>
      </c>
      <c r="AB86">
        <f t="shared" si="66"/>
        <v>0</v>
      </c>
      <c r="AF86">
        <f t="shared" si="67"/>
        <v>0</v>
      </c>
      <c r="AH86">
        <f t="shared" si="59"/>
        <v>0</v>
      </c>
      <c r="AI86">
        <f t="shared" si="60"/>
        <v>0</v>
      </c>
      <c r="AL86" t="str">
        <f t="shared" si="61"/>
        <v/>
      </c>
      <c r="AN86">
        <f>IF(AO86="",0,COUNTIF($AN$9:AN85,"&gt;0")+1)</f>
        <v>0</v>
      </c>
      <c r="AO86" t="str">
        <f t="shared" si="69"/>
        <v/>
      </c>
      <c r="AP86" t="str">
        <f t="shared" si="70"/>
        <v/>
      </c>
      <c r="AQ86" t="str">
        <f t="shared" si="71"/>
        <v/>
      </c>
      <c r="AR86" t="str">
        <f t="shared" si="72"/>
        <v/>
      </c>
      <c r="AS86" t="str">
        <f t="shared" si="68"/>
        <v/>
      </c>
      <c r="AV86">
        <v>78</v>
      </c>
      <c r="AW86" t="str">
        <f t="shared" si="39"/>
        <v/>
      </c>
      <c r="AX86" t="str">
        <f t="shared" si="39"/>
        <v/>
      </c>
      <c r="AY86" t="str">
        <f t="shared" si="39"/>
        <v/>
      </c>
      <c r="AZ86" t="str">
        <f t="shared" si="39"/>
        <v/>
      </c>
      <c r="BA86" t="str">
        <f t="shared" si="62"/>
        <v/>
      </c>
    </row>
    <row r="87" spans="22:53" ht="15" hidden="1">
      <c r="V87">
        <f t="shared" si="64"/>
        <v>0</v>
      </c>
      <c r="W87">
        <f t="shared" si="63"/>
        <v>0</v>
      </c>
      <c r="X87">
        <f t="shared" si="63"/>
        <v>0</v>
      </c>
      <c r="Y87">
        <f t="shared" si="63"/>
        <v>0</v>
      </c>
      <c r="Z87">
        <f t="shared" si="63"/>
        <v>0</v>
      </c>
      <c r="AA87">
        <f t="shared" si="65"/>
        <v>0</v>
      </c>
      <c r="AB87">
        <f t="shared" si="66"/>
        <v>0</v>
      </c>
      <c r="AC87">
        <f>SUM(AA79:AA88)</f>
        <v>0</v>
      </c>
      <c r="AD87">
        <f>SUM(AB79:AB88)</f>
        <v>0</v>
      </c>
      <c r="AF87">
        <f t="shared" si="67"/>
        <v>0</v>
      </c>
      <c r="AH87">
        <f t="shared" si="59"/>
        <v>0</v>
      </c>
      <c r="AI87">
        <f t="shared" si="60"/>
        <v>0</v>
      </c>
      <c r="AL87" t="str">
        <f t="shared" si="61"/>
        <v/>
      </c>
      <c r="AN87">
        <f>IF(AO87="",0,COUNTIF($AN$9:AN86,"&gt;0")+1)</f>
        <v>0</v>
      </c>
      <c r="AO87" t="str">
        <f t="shared" si="69"/>
        <v/>
      </c>
      <c r="AP87" t="str">
        <f t="shared" si="70"/>
        <v/>
      </c>
      <c r="AQ87" t="str">
        <f t="shared" si="71"/>
        <v/>
      </c>
      <c r="AR87" t="str">
        <f t="shared" si="72"/>
        <v/>
      </c>
      <c r="AS87" t="str">
        <f t="shared" si="68"/>
        <v/>
      </c>
      <c r="AV87">
        <v>79</v>
      </c>
      <c r="AW87" t="str">
        <f t="shared" si="39"/>
        <v/>
      </c>
      <c r="AX87" t="str">
        <f t="shared" si="39"/>
        <v/>
      </c>
      <c r="AY87" t="str">
        <f t="shared" si="39"/>
        <v/>
      </c>
      <c r="AZ87" t="str">
        <f t="shared" si="39"/>
        <v/>
      </c>
      <c r="BA87" t="str">
        <f t="shared" si="62"/>
        <v/>
      </c>
    </row>
    <row r="88" spans="22:53" ht="15" hidden="1">
      <c r="V88">
        <f t="shared" si="64"/>
        <v>0</v>
      </c>
      <c r="W88">
        <f t="shared" si="63"/>
        <v>0</v>
      </c>
      <c r="X88">
        <f t="shared" si="63"/>
        <v>0</v>
      </c>
      <c r="Y88">
        <f t="shared" si="63"/>
        <v>0</v>
      </c>
      <c r="Z88">
        <f t="shared" si="63"/>
        <v>0</v>
      </c>
      <c r="AA88">
        <f t="shared" si="65"/>
        <v>0</v>
      </c>
      <c r="AB88">
        <f t="shared" si="66"/>
        <v>0</v>
      </c>
      <c r="AD88" t="str">
        <f>IF(AD87=0,"",(AC87/AD87)*$T$6)</f>
        <v/>
      </c>
      <c r="AE88">
        <f>IF(SUM($AB$9:AB88)=0,"",SUM($AA$9:AA88)/SUM($AB$9:AB88)*$T$6)</f>
        <v>3.15</v>
      </c>
      <c r="AF88">
        <f t="shared" si="67"/>
        <v>0</v>
      </c>
      <c r="AS88" t="str">
        <f t="shared" si="68"/>
        <v/>
      </c>
      <c r="AV88">
        <v>80</v>
      </c>
      <c r="AW88" t="str">
        <f t="shared" si="39"/>
        <v/>
      </c>
      <c r="AX88" t="str">
        <f t="shared" si="39"/>
        <v/>
      </c>
      <c r="AY88" t="str">
        <f t="shared" si="39"/>
        <v/>
      </c>
      <c r="AZ88" t="str">
        <f t="shared" si="39"/>
        <v/>
      </c>
      <c r="BA88" t="str">
        <f t="shared" si="62"/>
        <v/>
      </c>
    </row>
    <row r="89" ht="15" hidden="1"/>
    <row r="90" ht="15" hidden="1">
      <c r="AL90">
        <f>COUNTIF(AL9:AL87,"Error")</f>
        <v>0</v>
      </c>
    </row>
  </sheetData>
  <sheetProtection password="C9EF" sheet="1" objects="1" scenarios="1" selectLockedCells="1"/>
  <mergeCells count="25">
    <mergeCell ref="H74:K74"/>
    <mergeCell ref="H75:K75"/>
    <mergeCell ref="B4:L4"/>
    <mergeCell ref="C2:F2"/>
    <mergeCell ref="I2:L2"/>
    <mergeCell ref="B57:L57"/>
    <mergeCell ref="H55:J55"/>
    <mergeCell ref="B71:C71"/>
    <mergeCell ref="B72:C72"/>
    <mergeCell ref="H71:J71"/>
    <mergeCell ref="H72:J72"/>
    <mergeCell ref="B6:L6"/>
    <mergeCell ref="H38:J38"/>
    <mergeCell ref="B54:D54"/>
    <mergeCell ref="B55:D55"/>
    <mergeCell ref="H54:J54"/>
    <mergeCell ref="B40:L40"/>
    <mergeCell ref="H20:J20"/>
    <mergeCell ref="H21:J21"/>
    <mergeCell ref="B37:D37"/>
    <mergeCell ref="B38:D38"/>
    <mergeCell ref="H37:J37"/>
    <mergeCell ref="B20:D20"/>
    <mergeCell ref="B21:D21"/>
    <mergeCell ref="B23:L23"/>
  </mergeCells>
  <conditionalFormatting sqref="B4">
    <cfRule type="expression" priority="1" dxfId="1">
      <formula>$AL$90&gt;0</formula>
    </cfRule>
  </conditionalFormatting>
  <dataValidations count="3">
    <dataValidation type="list" allowBlank="1" showInputMessage="1" showErrorMessage="1" sqref="F26:F35 L60:L69 F60:F69 F43:F52 L43:L52 L26:L35 L9:L18 F9:F18">
      <formula1>$S$5:$S$7</formula1>
    </dataValidation>
    <dataValidation type="list" allowBlank="1" showInputMessage="1" showErrorMessage="1" errorTitle="Error!" error="This Grade is not an option on the GPA scale setup sheet." sqref="D9:D18 J60:J69 D60:D69 J43:J52 D43:D52 J26:J35 D26:D35 J9:J18">
      <formula1>$Q$8:$Q$20</formula1>
    </dataValidation>
    <dataValidation type="list" allowBlank="1" showInputMessage="1" showErrorMessage="1" sqref="D9:D18 J9:J18 D26:D35 J26:J35 D43:D52 J43:J52 D60:D69 J60:J69">
      <formula1>'GPA scale setup instructions'!$C$8:$C$20</formula1>
    </dataValidation>
  </dataValidations>
  <printOptions/>
  <pageMargins left="0.7" right="0.7" top="0.75" bottom="0.75" header="0.3" footer="0.3"/>
  <pageSetup fitToHeight="1" fitToWidth="1" horizontalDpi="600" verticalDpi="600" orientation="portrait" scale="58" r:id="rId1"/>
</worksheet>
</file>

<file path=xl/worksheets/sheet3.xml><?xml version="1.0" encoding="utf-8"?>
<worksheet xmlns="http://schemas.openxmlformats.org/spreadsheetml/2006/main" xmlns:r="http://schemas.openxmlformats.org/officeDocument/2006/relationships">
  <sheetPr>
    <pageSetUpPr fitToPage="1"/>
  </sheetPr>
  <dimension ref="A1:J83"/>
  <sheetViews>
    <sheetView showGridLines="0" zoomScale="85" zoomScaleNormal="85" workbookViewId="0" topLeftCell="A1">
      <selection activeCell="C2" sqref="C2"/>
    </sheetView>
  </sheetViews>
  <sheetFormatPr defaultColWidth="0" defaultRowHeight="15" zeroHeight="1"/>
  <cols>
    <col min="1" max="1" width="13.140625" style="0" customWidth="1"/>
    <col min="2" max="2" width="38.421875" style="0" customWidth="1"/>
    <col min="3" max="3" width="16.28125" style="0" customWidth="1"/>
    <col min="4" max="4" width="9.7109375" style="0" customWidth="1"/>
    <col min="5" max="5" width="18.421875" style="0" customWidth="1"/>
    <col min="6" max="6" width="22.8515625" style="0" customWidth="1"/>
    <col min="7" max="7" width="13.140625" style="0" customWidth="1"/>
    <col min="11" max="16383" width="9.140625" style="0" hidden="1" customWidth="1"/>
    <col min="16384" max="16384" width="9.140625" style="0" hidden="1" customWidth="1"/>
  </cols>
  <sheetData>
    <row r="1" spans="1:7" ht="15">
      <c r="A1" s="27"/>
      <c r="B1" s="27"/>
      <c r="C1" s="27"/>
      <c r="D1" s="27"/>
      <c r="E1" s="27"/>
      <c r="F1" s="27"/>
      <c r="G1" s="27"/>
    </row>
    <row r="2" spans="1:7" ht="19.5" customHeight="1">
      <c r="A2" s="27"/>
      <c r="B2" s="32" t="s">
        <v>27</v>
      </c>
      <c r="C2" s="33">
        <f>'Grade entry and Calculation'!L74</f>
        <v>4</v>
      </c>
      <c r="D2" s="28"/>
      <c r="E2" s="34" t="s">
        <v>28</v>
      </c>
      <c r="F2" s="35">
        <f>'Grade entry and Calculation'!L75</f>
        <v>3.15</v>
      </c>
      <c r="G2" s="27"/>
    </row>
    <row r="3" spans="1:7" ht="15">
      <c r="A3" s="27"/>
      <c r="B3" s="27"/>
      <c r="C3" s="27"/>
      <c r="D3" s="27"/>
      <c r="E3" s="27"/>
      <c r="F3" s="27"/>
      <c r="G3" s="27"/>
    </row>
    <row r="4" spans="1:7" ht="15.75">
      <c r="A4" s="27"/>
      <c r="B4" s="31" t="str">
        <f>'Grade entry and Calculation'!B8</f>
        <v>Course Name</v>
      </c>
      <c r="C4" s="36" t="str">
        <f>'Grade entry and Calculation'!C8</f>
        <v># of credits</v>
      </c>
      <c r="D4" s="36" t="str">
        <f>'Grade entry and Calculation'!D8</f>
        <v>Grade</v>
      </c>
      <c r="E4" s="36" t="str">
        <f>'Grade entry and Calculation'!E8</f>
        <v>GPA</v>
      </c>
      <c r="F4" s="36" t="s">
        <v>52</v>
      </c>
      <c r="G4" s="27"/>
    </row>
    <row r="5" spans="1:10" ht="15">
      <c r="A5" s="27"/>
      <c r="B5" s="29" t="str">
        <f>'Grade entry and Calculation'!AW9</f>
        <v>Math</v>
      </c>
      <c r="C5" s="30">
        <f>'Grade entry and Calculation'!AX9</f>
        <v>2</v>
      </c>
      <c r="D5" s="30" t="str">
        <f>'Grade entry and Calculation'!AY9</f>
        <v>A</v>
      </c>
      <c r="E5" s="39">
        <f>'Grade entry and Calculation'!AZ9</f>
        <v>4</v>
      </c>
      <c r="F5" s="30" t="str">
        <f>'Grade entry and Calculation'!BA9</f>
        <v>Semester 1 (Fall 2011)</v>
      </c>
      <c r="G5" s="27"/>
      <c r="J5">
        <f>IF(B5="","",1)</f>
        <v>1</v>
      </c>
    </row>
    <row r="6" spans="1:10" ht="15">
      <c r="A6" s="27"/>
      <c r="B6" s="29" t="str">
        <f>'Grade entry and Calculation'!AW10</f>
        <v>Art Appreciation</v>
      </c>
      <c r="C6" s="30">
        <f>'Grade entry and Calculation'!AX10</f>
        <v>1</v>
      </c>
      <c r="D6" s="30" t="str">
        <f>'Grade entry and Calculation'!AY10</f>
        <v>A</v>
      </c>
      <c r="E6" s="39">
        <f>'Grade entry and Calculation'!AZ10</f>
        <v>4</v>
      </c>
      <c r="F6" s="30" t="str">
        <f>'Grade entry and Calculation'!BA10</f>
        <v>Semester 1 (Fall 2011)</v>
      </c>
      <c r="G6" s="27"/>
      <c r="J6">
        <f aca="true" t="shared" si="0" ref="J6:J69">IF(B6="","",1)</f>
        <v>1</v>
      </c>
    </row>
    <row r="7" spans="1:10" ht="15">
      <c r="A7" s="27"/>
      <c r="B7" s="29" t="str">
        <f>'Grade entry and Calculation'!AW11</f>
        <v/>
      </c>
      <c r="C7" s="30" t="str">
        <f>'Grade entry and Calculation'!AX11</f>
        <v/>
      </c>
      <c r="D7" s="30" t="str">
        <f>'Grade entry and Calculation'!AY11</f>
        <v/>
      </c>
      <c r="E7" s="39" t="str">
        <f>'Grade entry and Calculation'!AZ11</f>
        <v/>
      </c>
      <c r="F7" s="30" t="str">
        <f>'Grade entry and Calculation'!BA11</f>
        <v/>
      </c>
      <c r="G7" s="27"/>
      <c r="J7" t="str">
        <f t="shared" si="0"/>
        <v/>
      </c>
    </row>
    <row r="8" spans="1:10" ht="15">
      <c r="A8" s="27"/>
      <c r="B8" s="29" t="str">
        <f>'Grade entry and Calculation'!AW12</f>
        <v/>
      </c>
      <c r="C8" s="30" t="str">
        <f>'Grade entry and Calculation'!AX12</f>
        <v/>
      </c>
      <c r="D8" s="30" t="str">
        <f>'Grade entry and Calculation'!AY12</f>
        <v/>
      </c>
      <c r="E8" s="39" t="str">
        <f>'Grade entry and Calculation'!AZ12</f>
        <v/>
      </c>
      <c r="F8" s="30" t="str">
        <f>'Grade entry and Calculation'!BA12</f>
        <v/>
      </c>
      <c r="G8" s="27"/>
      <c r="J8" t="str">
        <f t="shared" si="0"/>
        <v/>
      </c>
    </row>
    <row r="9" spans="1:10" ht="15">
      <c r="A9" s="27"/>
      <c r="B9" s="29" t="str">
        <f>'Grade entry and Calculation'!AW13</f>
        <v/>
      </c>
      <c r="C9" s="30" t="str">
        <f>'Grade entry and Calculation'!AX13</f>
        <v/>
      </c>
      <c r="D9" s="30" t="str">
        <f>'Grade entry and Calculation'!AY13</f>
        <v/>
      </c>
      <c r="E9" s="39" t="str">
        <f>'Grade entry and Calculation'!AZ13</f>
        <v/>
      </c>
      <c r="F9" s="30" t="str">
        <f>'Grade entry and Calculation'!BA13</f>
        <v/>
      </c>
      <c r="G9" s="27"/>
      <c r="J9" t="str">
        <f t="shared" si="0"/>
        <v/>
      </c>
    </row>
    <row r="10" spans="1:10" ht="15">
      <c r="A10" s="27"/>
      <c r="B10" s="29" t="str">
        <f>'Grade entry and Calculation'!AW14</f>
        <v/>
      </c>
      <c r="C10" s="30" t="str">
        <f>'Grade entry and Calculation'!AX14</f>
        <v/>
      </c>
      <c r="D10" s="30" t="str">
        <f>'Grade entry and Calculation'!AY14</f>
        <v/>
      </c>
      <c r="E10" s="39" t="str">
        <f>'Grade entry and Calculation'!AZ14</f>
        <v/>
      </c>
      <c r="F10" s="30" t="str">
        <f>'Grade entry and Calculation'!BA14</f>
        <v/>
      </c>
      <c r="G10" s="27"/>
      <c r="J10" t="str">
        <f t="shared" si="0"/>
        <v/>
      </c>
    </row>
    <row r="11" spans="1:10" ht="15">
      <c r="A11" s="27"/>
      <c r="B11" s="29" t="str">
        <f>'Grade entry and Calculation'!AW15</f>
        <v/>
      </c>
      <c r="C11" s="30" t="str">
        <f>'Grade entry and Calculation'!AX15</f>
        <v/>
      </c>
      <c r="D11" s="30" t="str">
        <f>'Grade entry and Calculation'!AY15</f>
        <v/>
      </c>
      <c r="E11" s="39" t="str">
        <f>'Grade entry and Calculation'!AZ15</f>
        <v/>
      </c>
      <c r="F11" s="30" t="str">
        <f>'Grade entry and Calculation'!BA15</f>
        <v/>
      </c>
      <c r="G11" s="27"/>
      <c r="J11" t="str">
        <f t="shared" si="0"/>
        <v/>
      </c>
    </row>
    <row r="12" spans="1:10" ht="15">
      <c r="A12" s="27"/>
      <c r="B12" s="29" t="str">
        <f>'Grade entry and Calculation'!AW16</f>
        <v/>
      </c>
      <c r="C12" s="30" t="str">
        <f>'Grade entry and Calculation'!AX16</f>
        <v/>
      </c>
      <c r="D12" s="30" t="str">
        <f>'Grade entry and Calculation'!AY16</f>
        <v/>
      </c>
      <c r="E12" s="39" t="str">
        <f>'Grade entry and Calculation'!AZ16</f>
        <v/>
      </c>
      <c r="F12" s="30" t="str">
        <f>'Grade entry and Calculation'!BA16</f>
        <v/>
      </c>
      <c r="G12" s="27"/>
      <c r="J12" t="str">
        <f t="shared" si="0"/>
        <v/>
      </c>
    </row>
    <row r="13" spans="1:10" ht="15">
      <c r="A13" s="27"/>
      <c r="B13" s="29" t="str">
        <f>'Grade entry and Calculation'!AW17</f>
        <v/>
      </c>
      <c r="C13" s="30" t="str">
        <f>'Grade entry and Calculation'!AX17</f>
        <v/>
      </c>
      <c r="D13" s="30" t="str">
        <f>'Grade entry and Calculation'!AY17</f>
        <v/>
      </c>
      <c r="E13" s="39" t="str">
        <f>'Grade entry and Calculation'!AZ17</f>
        <v/>
      </c>
      <c r="F13" s="30" t="str">
        <f>'Grade entry and Calculation'!BA17</f>
        <v/>
      </c>
      <c r="G13" s="27"/>
      <c r="J13" t="str">
        <f t="shared" si="0"/>
        <v/>
      </c>
    </row>
    <row r="14" spans="1:10" ht="15">
      <c r="A14" s="27"/>
      <c r="B14" s="29" t="str">
        <f>'Grade entry and Calculation'!AW18</f>
        <v/>
      </c>
      <c r="C14" s="30" t="str">
        <f>'Grade entry and Calculation'!AX18</f>
        <v/>
      </c>
      <c r="D14" s="30" t="str">
        <f>'Grade entry and Calculation'!AY18</f>
        <v/>
      </c>
      <c r="E14" s="39" t="str">
        <f>'Grade entry and Calculation'!AZ18</f>
        <v/>
      </c>
      <c r="F14" s="30" t="str">
        <f>'Grade entry and Calculation'!BA18</f>
        <v/>
      </c>
      <c r="G14" s="27"/>
      <c r="J14" t="str">
        <f t="shared" si="0"/>
        <v/>
      </c>
    </row>
    <row r="15" spans="1:10" ht="15">
      <c r="A15" s="27"/>
      <c r="B15" s="29" t="str">
        <f>'Grade entry and Calculation'!AW19</f>
        <v/>
      </c>
      <c r="C15" s="30" t="str">
        <f>'Grade entry and Calculation'!AX19</f>
        <v/>
      </c>
      <c r="D15" s="30" t="str">
        <f>'Grade entry and Calculation'!AY19</f>
        <v/>
      </c>
      <c r="E15" s="39" t="str">
        <f>'Grade entry and Calculation'!AZ19</f>
        <v/>
      </c>
      <c r="F15" s="30" t="str">
        <f>'Grade entry and Calculation'!BA19</f>
        <v/>
      </c>
      <c r="G15" s="27"/>
      <c r="J15" t="str">
        <f t="shared" si="0"/>
        <v/>
      </c>
    </row>
    <row r="16" spans="1:10" ht="15">
      <c r="A16" s="27"/>
      <c r="B16" s="29" t="str">
        <f>'Grade entry and Calculation'!AW20</f>
        <v/>
      </c>
      <c r="C16" s="30" t="str">
        <f>'Grade entry and Calculation'!AX20</f>
        <v/>
      </c>
      <c r="D16" s="30" t="str">
        <f>'Grade entry and Calculation'!AY20</f>
        <v/>
      </c>
      <c r="E16" s="39" t="str">
        <f>'Grade entry and Calculation'!AZ20</f>
        <v/>
      </c>
      <c r="F16" s="30" t="str">
        <f>'Grade entry and Calculation'!BA20</f>
        <v/>
      </c>
      <c r="G16" s="27"/>
      <c r="J16" t="str">
        <f t="shared" si="0"/>
        <v/>
      </c>
    </row>
    <row r="17" spans="1:10" ht="15">
      <c r="A17" s="27"/>
      <c r="B17" s="29" t="str">
        <f>'Grade entry and Calculation'!AW21</f>
        <v/>
      </c>
      <c r="C17" s="30" t="str">
        <f>'Grade entry and Calculation'!AX21</f>
        <v/>
      </c>
      <c r="D17" s="30" t="str">
        <f>'Grade entry and Calculation'!AY21</f>
        <v/>
      </c>
      <c r="E17" s="39" t="str">
        <f>'Grade entry and Calculation'!AZ21</f>
        <v/>
      </c>
      <c r="F17" s="30" t="str">
        <f>'Grade entry and Calculation'!BA21</f>
        <v/>
      </c>
      <c r="G17" s="27"/>
      <c r="J17" t="str">
        <f t="shared" si="0"/>
        <v/>
      </c>
    </row>
    <row r="18" spans="1:10" ht="15">
      <c r="A18" s="27"/>
      <c r="B18" s="29" t="str">
        <f>'Grade entry and Calculation'!AW22</f>
        <v/>
      </c>
      <c r="C18" s="30" t="str">
        <f>'Grade entry and Calculation'!AX22</f>
        <v/>
      </c>
      <c r="D18" s="30" t="str">
        <f>'Grade entry and Calculation'!AY22</f>
        <v/>
      </c>
      <c r="E18" s="39" t="str">
        <f>'Grade entry and Calculation'!AZ22</f>
        <v/>
      </c>
      <c r="F18" s="30" t="str">
        <f>'Grade entry and Calculation'!BA22</f>
        <v/>
      </c>
      <c r="G18" s="27"/>
      <c r="J18" t="str">
        <f t="shared" si="0"/>
        <v/>
      </c>
    </row>
    <row r="19" spans="1:10" ht="15">
      <c r="A19" s="27"/>
      <c r="B19" s="29" t="str">
        <f>'Grade entry and Calculation'!AW23</f>
        <v/>
      </c>
      <c r="C19" s="30" t="str">
        <f>'Grade entry and Calculation'!AX23</f>
        <v/>
      </c>
      <c r="D19" s="30" t="str">
        <f>'Grade entry and Calculation'!AY23</f>
        <v/>
      </c>
      <c r="E19" s="39" t="str">
        <f>'Grade entry and Calculation'!AZ23</f>
        <v/>
      </c>
      <c r="F19" s="30" t="str">
        <f>'Grade entry and Calculation'!BA23</f>
        <v/>
      </c>
      <c r="G19" s="27"/>
      <c r="J19" t="str">
        <f t="shared" si="0"/>
        <v/>
      </c>
    </row>
    <row r="20" spans="1:10" ht="15">
      <c r="A20" s="27"/>
      <c r="B20" s="29" t="str">
        <f>'Grade entry and Calculation'!AW24</f>
        <v/>
      </c>
      <c r="C20" s="30" t="str">
        <f>'Grade entry and Calculation'!AX24</f>
        <v/>
      </c>
      <c r="D20" s="30" t="str">
        <f>'Grade entry and Calculation'!AY24</f>
        <v/>
      </c>
      <c r="E20" s="39" t="str">
        <f>'Grade entry and Calculation'!AZ24</f>
        <v/>
      </c>
      <c r="F20" s="30" t="str">
        <f>'Grade entry and Calculation'!BA24</f>
        <v/>
      </c>
      <c r="G20" s="27"/>
      <c r="J20" t="str">
        <f t="shared" si="0"/>
        <v/>
      </c>
    </row>
    <row r="21" spans="1:10" ht="15">
      <c r="A21" s="27"/>
      <c r="B21" s="29" t="str">
        <f>'Grade entry and Calculation'!AW25</f>
        <v/>
      </c>
      <c r="C21" s="30" t="str">
        <f>'Grade entry and Calculation'!AX25</f>
        <v/>
      </c>
      <c r="D21" s="30" t="str">
        <f>'Grade entry and Calculation'!AY25</f>
        <v/>
      </c>
      <c r="E21" s="39" t="str">
        <f>'Grade entry and Calculation'!AZ25</f>
        <v/>
      </c>
      <c r="F21" s="30" t="str">
        <f>'Grade entry and Calculation'!BA25</f>
        <v/>
      </c>
      <c r="G21" s="27"/>
      <c r="J21" t="str">
        <f t="shared" si="0"/>
        <v/>
      </c>
    </row>
    <row r="22" spans="1:10" ht="15">
      <c r="A22" s="27"/>
      <c r="B22" s="29" t="str">
        <f>'Grade entry and Calculation'!AW26</f>
        <v/>
      </c>
      <c r="C22" s="30" t="str">
        <f>'Grade entry and Calculation'!AX26</f>
        <v/>
      </c>
      <c r="D22" s="30" t="str">
        <f>'Grade entry and Calculation'!AY26</f>
        <v/>
      </c>
      <c r="E22" s="39" t="str">
        <f>'Grade entry and Calculation'!AZ26</f>
        <v/>
      </c>
      <c r="F22" s="30" t="str">
        <f>'Grade entry and Calculation'!BA26</f>
        <v/>
      </c>
      <c r="G22" s="27"/>
      <c r="J22" t="str">
        <f t="shared" si="0"/>
        <v/>
      </c>
    </row>
    <row r="23" spans="1:10" ht="15">
      <c r="A23" s="27"/>
      <c r="B23" s="29" t="str">
        <f>'Grade entry and Calculation'!AW27</f>
        <v/>
      </c>
      <c r="C23" s="30" t="str">
        <f>'Grade entry and Calculation'!AX27</f>
        <v/>
      </c>
      <c r="D23" s="30" t="str">
        <f>'Grade entry and Calculation'!AY27</f>
        <v/>
      </c>
      <c r="E23" s="39" t="str">
        <f>'Grade entry and Calculation'!AZ27</f>
        <v/>
      </c>
      <c r="F23" s="30" t="str">
        <f>'Grade entry and Calculation'!BA27</f>
        <v/>
      </c>
      <c r="G23" s="27"/>
      <c r="J23" t="str">
        <f t="shared" si="0"/>
        <v/>
      </c>
    </row>
    <row r="24" spans="1:10" ht="15">
      <c r="A24" s="27"/>
      <c r="B24" s="29" t="str">
        <f>'Grade entry and Calculation'!AW28</f>
        <v/>
      </c>
      <c r="C24" s="30" t="str">
        <f>'Grade entry and Calculation'!AX28</f>
        <v/>
      </c>
      <c r="D24" s="30" t="str">
        <f>'Grade entry and Calculation'!AY28</f>
        <v/>
      </c>
      <c r="E24" s="39" t="str">
        <f>'Grade entry and Calculation'!AZ28</f>
        <v/>
      </c>
      <c r="F24" s="30" t="str">
        <f>'Grade entry and Calculation'!BA28</f>
        <v/>
      </c>
      <c r="G24" s="27"/>
      <c r="J24" t="str">
        <f t="shared" si="0"/>
        <v/>
      </c>
    </row>
    <row r="25" spans="1:10" ht="15">
      <c r="A25" s="27"/>
      <c r="B25" s="29" t="str">
        <f>'Grade entry and Calculation'!AW29</f>
        <v/>
      </c>
      <c r="C25" s="30" t="str">
        <f>'Grade entry and Calculation'!AX29</f>
        <v/>
      </c>
      <c r="D25" s="30" t="str">
        <f>'Grade entry and Calculation'!AY29</f>
        <v/>
      </c>
      <c r="E25" s="39" t="str">
        <f>'Grade entry and Calculation'!AZ29</f>
        <v/>
      </c>
      <c r="F25" s="30" t="str">
        <f>'Grade entry and Calculation'!BA29</f>
        <v/>
      </c>
      <c r="G25" s="27"/>
      <c r="J25" t="str">
        <f t="shared" si="0"/>
        <v/>
      </c>
    </row>
    <row r="26" spans="1:10" ht="15">
      <c r="A26" s="27"/>
      <c r="B26" s="29" t="str">
        <f>'Grade entry and Calculation'!AW30</f>
        <v/>
      </c>
      <c r="C26" s="30" t="str">
        <f>'Grade entry and Calculation'!AX30</f>
        <v/>
      </c>
      <c r="D26" s="30" t="str">
        <f>'Grade entry and Calculation'!AY30</f>
        <v/>
      </c>
      <c r="E26" s="39" t="str">
        <f>'Grade entry and Calculation'!AZ30</f>
        <v/>
      </c>
      <c r="F26" s="30" t="str">
        <f>'Grade entry and Calculation'!BA30</f>
        <v/>
      </c>
      <c r="G26" s="27"/>
      <c r="J26" t="str">
        <f t="shared" si="0"/>
        <v/>
      </c>
    </row>
    <row r="27" spans="1:10" ht="15">
      <c r="A27" s="27"/>
      <c r="B27" s="29" t="str">
        <f>'Grade entry and Calculation'!AW31</f>
        <v/>
      </c>
      <c r="C27" s="30" t="str">
        <f>'Grade entry and Calculation'!AX31</f>
        <v/>
      </c>
      <c r="D27" s="30" t="str">
        <f>'Grade entry and Calculation'!AY31</f>
        <v/>
      </c>
      <c r="E27" s="39" t="str">
        <f>'Grade entry and Calculation'!AZ31</f>
        <v/>
      </c>
      <c r="F27" s="30" t="str">
        <f>'Grade entry and Calculation'!BA31</f>
        <v/>
      </c>
      <c r="G27" s="27"/>
      <c r="J27" t="str">
        <f t="shared" si="0"/>
        <v/>
      </c>
    </row>
    <row r="28" spans="1:10" ht="15">
      <c r="A28" s="27"/>
      <c r="B28" s="29" t="str">
        <f>'Grade entry and Calculation'!AW32</f>
        <v/>
      </c>
      <c r="C28" s="30" t="str">
        <f>'Grade entry and Calculation'!AX32</f>
        <v/>
      </c>
      <c r="D28" s="30" t="str">
        <f>'Grade entry and Calculation'!AY32</f>
        <v/>
      </c>
      <c r="E28" s="39" t="str">
        <f>'Grade entry and Calculation'!AZ32</f>
        <v/>
      </c>
      <c r="F28" s="30" t="str">
        <f>'Grade entry and Calculation'!BA32</f>
        <v/>
      </c>
      <c r="G28" s="27"/>
      <c r="J28" t="str">
        <f t="shared" si="0"/>
        <v/>
      </c>
    </row>
    <row r="29" spans="1:10" ht="15">
      <c r="A29" s="27"/>
      <c r="B29" s="29" t="str">
        <f>'Grade entry and Calculation'!AW33</f>
        <v/>
      </c>
      <c r="C29" s="30" t="str">
        <f>'Grade entry and Calculation'!AX33</f>
        <v/>
      </c>
      <c r="D29" s="30" t="str">
        <f>'Grade entry and Calculation'!AY33</f>
        <v/>
      </c>
      <c r="E29" s="39" t="str">
        <f>'Grade entry and Calculation'!AZ33</f>
        <v/>
      </c>
      <c r="F29" s="30" t="str">
        <f>'Grade entry and Calculation'!BA33</f>
        <v/>
      </c>
      <c r="G29" s="27"/>
      <c r="J29" t="str">
        <f t="shared" si="0"/>
        <v/>
      </c>
    </row>
    <row r="30" spans="1:10" ht="15">
      <c r="A30" s="27"/>
      <c r="B30" s="29" t="str">
        <f>'Grade entry and Calculation'!AW34</f>
        <v/>
      </c>
      <c r="C30" s="30" t="str">
        <f>'Grade entry and Calculation'!AX34</f>
        <v/>
      </c>
      <c r="D30" s="30" t="str">
        <f>'Grade entry and Calculation'!AY34</f>
        <v/>
      </c>
      <c r="E30" s="39" t="str">
        <f>'Grade entry and Calculation'!AZ34</f>
        <v/>
      </c>
      <c r="F30" s="30" t="str">
        <f>'Grade entry and Calculation'!BA34</f>
        <v/>
      </c>
      <c r="G30" s="27"/>
      <c r="J30" t="str">
        <f t="shared" si="0"/>
        <v/>
      </c>
    </row>
    <row r="31" spans="1:10" ht="15">
      <c r="A31" s="27"/>
      <c r="B31" s="29" t="str">
        <f>'Grade entry and Calculation'!AW35</f>
        <v/>
      </c>
      <c r="C31" s="30" t="str">
        <f>'Grade entry and Calculation'!AX35</f>
        <v/>
      </c>
      <c r="D31" s="30" t="str">
        <f>'Grade entry and Calculation'!AY35</f>
        <v/>
      </c>
      <c r="E31" s="39" t="str">
        <f>'Grade entry and Calculation'!AZ35</f>
        <v/>
      </c>
      <c r="F31" s="30" t="str">
        <f>'Grade entry and Calculation'!BA35</f>
        <v/>
      </c>
      <c r="G31" s="27"/>
      <c r="J31" t="str">
        <f t="shared" si="0"/>
        <v/>
      </c>
    </row>
    <row r="32" spans="1:10" ht="15">
      <c r="A32" s="27"/>
      <c r="B32" s="29" t="str">
        <f>'Grade entry and Calculation'!AW36</f>
        <v/>
      </c>
      <c r="C32" s="30" t="str">
        <f>'Grade entry and Calculation'!AX36</f>
        <v/>
      </c>
      <c r="D32" s="30" t="str">
        <f>'Grade entry and Calculation'!AY36</f>
        <v/>
      </c>
      <c r="E32" s="39" t="str">
        <f>'Grade entry and Calculation'!AZ36</f>
        <v/>
      </c>
      <c r="F32" s="30" t="str">
        <f>'Grade entry and Calculation'!BA36</f>
        <v/>
      </c>
      <c r="G32" s="27"/>
      <c r="J32" t="str">
        <f t="shared" si="0"/>
        <v/>
      </c>
    </row>
    <row r="33" spans="1:10" ht="15">
      <c r="A33" s="27"/>
      <c r="B33" s="29" t="str">
        <f>'Grade entry and Calculation'!AW37</f>
        <v/>
      </c>
      <c r="C33" s="30" t="str">
        <f>'Grade entry and Calculation'!AX37</f>
        <v/>
      </c>
      <c r="D33" s="30" t="str">
        <f>'Grade entry and Calculation'!AY37</f>
        <v/>
      </c>
      <c r="E33" s="39" t="str">
        <f>'Grade entry and Calculation'!AZ37</f>
        <v/>
      </c>
      <c r="F33" s="30" t="str">
        <f>'Grade entry and Calculation'!BA37</f>
        <v/>
      </c>
      <c r="G33" s="27"/>
      <c r="J33" t="str">
        <f t="shared" si="0"/>
        <v/>
      </c>
    </row>
    <row r="34" spans="1:10" ht="15">
      <c r="A34" s="27"/>
      <c r="B34" s="29" t="str">
        <f>'Grade entry and Calculation'!AW38</f>
        <v/>
      </c>
      <c r="C34" s="30" t="str">
        <f>'Grade entry and Calculation'!AX38</f>
        <v/>
      </c>
      <c r="D34" s="30" t="str">
        <f>'Grade entry and Calculation'!AY38</f>
        <v/>
      </c>
      <c r="E34" s="39" t="str">
        <f>'Grade entry and Calculation'!AZ38</f>
        <v/>
      </c>
      <c r="F34" s="30" t="str">
        <f>'Grade entry and Calculation'!BA38</f>
        <v/>
      </c>
      <c r="G34" s="27"/>
      <c r="J34" t="str">
        <f t="shared" si="0"/>
        <v/>
      </c>
    </row>
    <row r="35" spans="1:10" ht="15">
      <c r="A35" s="27"/>
      <c r="B35" s="29" t="str">
        <f>'Grade entry and Calculation'!AW39</f>
        <v/>
      </c>
      <c r="C35" s="30" t="str">
        <f>'Grade entry and Calculation'!AX39</f>
        <v/>
      </c>
      <c r="D35" s="30" t="str">
        <f>'Grade entry and Calculation'!AY39</f>
        <v/>
      </c>
      <c r="E35" s="39" t="str">
        <f>'Grade entry and Calculation'!AZ39</f>
        <v/>
      </c>
      <c r="F35" s="30" t="str">
        <f>'Grade entry and Calculation'!BA39</f>
        <v/>
      </c>
      <c r="G35" s="27"/>
      <c r="J35" t="str">
        <f t="shared" si="0"/>
        <v/>
      </c>
    </row>
    <row r="36" spans="1:10" ht="15">
      <c r="A36" s="27"/>
      <c r="B36" s="29" t="str">
        <f>'Grade entry and Calculation'!AW40</f>
        <v/>
      </c>
      <c r="C36" s="30" t="str">
        <f>'Grade entry and Calculation'!AX40</f>
        <v/>
      </c>
      <c r="D36" s="30" t="str">
        <f>'Grade entry and Calculation'!AY40</f>
        <v/>
      </c>
      <c r="E36" s="39" t="str">
        <f>'Grade entry and Calculation'!AZ40</f>
        <v/>
      </c>
      <c r="F36" s="30" t="str">
        <f>'Grade entry and Calculation'!BA40</f>
        <v/>
      </c>
      <c r="G36" s="27"/>
      <c r="J36" t="str">
        <f t="shared" si="0"/>
        <v/>
      </c>
    </row>
    <row r="37" spans="1:10" ht="15">
      <c r="A37" s="27"/>
      <c r="B37" s="29" t="str">
        <f>'Grade entry and Calculation'!AW41</f>
        <v/>
      </c>
      <c r="C37" s="30" t="str">
        <f>'Grade entry and Calculation'!AX41</f>
        <v/>
      </c>
      <c r="D37" s="30" t="str">
        <f>'Grade entry and Calculation'!AY41</f>
        <v/>
      </c>
      <c r="E37" s="39" t="str">
        <f>'Grade entry and Calculation'!AZ41</f>
        <v/>
      </c>
      <c r="F37" s="30" t="str">
        <f>'Grade entry and Calculation'!BA41</f>
        <v/>
      </c>
      <c r="G37" s="27"/>
      <c r="J37" t="str">
        <f t="shared" si="0"/>
        <v/>
      </c>
    </row>
    <row r="38" spans="1:10" ht="15">
      <c r="A38" s="27"/>
      <c r="B38" s="29" t="str">
        <f>'Grade entry and Calculation'!AW42</f>
        <v/>
      </c>
      <c r="C38" s="30" t="str">
        <f>'Grade entry and Calculation'!AX42</f>
        <v/>
      </c>
      <c r="D38" s="30" t="str">
        <f>'Grade entry and Calculation'!AY42</f>
        <v/>
      </c>
      <c r="E38" s="39" t="str">
        <f>'Grade entry and Calculation'!AZ42</f>
        <v/>
      </c>
      <c r="F38" s="30" t="str">
        <f>'Grade entry and Calculation'!BA42</f>
        <v/>
      </c>
      <c r="G38" s="27"/>
      <c r="J38" t="str">
        <f t="shared" si="0"/>
        <v/>
      </c>
    </row>
    <row r="39" spans="1:10" ht="15">
      <c r="A39" s="27"/>
      <c r="B39" s="29" t="str">
        <f>'Grade entry and Calculation'!AW43</f>
        <v/>
      </c>
      <c r="C39" s="30" t="str">
        <f>'Grade entry and Calculation'!AX43</f>
        <v/>
      </c>
      <c r="D39" s="30" t="str">
        <f>'Grade entry and Calculation'!AY43</f>
        <v/>
      </c>
      <c r="E39" s="39" t="str">
        <f>'Grade entry and Calculation'!AZ43</f>
        <v/>
      </c>
      <c r="F39" s="30" t="str">
        <f>'Grade entry and Calculation'!BA43</f>
        <v/>
      </c>
      <c r="G39" s="27"/>
      <c r="J39" t="str">
        <f t="shared" si="0"/>
        <v/>
      </c>
    </row>
    <row r="40" spans="1:10" ht="15">
      <c r="A40" s="27"/>
      <c r="B40" s="29" t="str">
        <f>'Grade entry and Calculation'!AW44</f>
        <v/>
      </c>
      <c r="C40" s="30" t="str">
        <f>'Grade entry and Calculation'!AX44</f>
        <v/>
      </c>
      <c r="D40" s="30" t="str">
        <f>'Grade entry and Calculation'!AY44</f>
        <v/>
      </c>
      <c r="E40" s="39" t="str">
        <f>'Grade entry and Calculation'!AZ44</f>
        <v/>
      </c>
      <c r="F40" s="30" t="str">
        <f>'Grade entry and Calculation'!BA44</f>
        <v/>
      </c>
      <c r="G40" s="27"/>
      <c r="J40" t="str">
        <f t="shared" si="0"/>
        <v/>
      </c>
    </row>
    <row r="41" spans="1:10" ht="15">
      <c r="A41" s="27"/>
      <c r="B41" s="29" t="str">
        <f>'Grade entry and Calculation'!AW45</f>
        <v/>
      </c>
      <c r="C41" s="30" t="str">
        <f>'Grade entry and Calculation'!AX45</f>
        <v/>
      </c>
      <c r="D41" s="30" t="str">
        <f>'Grade entry and Calculation'!AY45</f>
        <v/>
      </c>
      <c r="E41" s="39" t="str">
        <f>'Grade entry and Calculation'!AZ45</f>
        <v/>
      </c>
      <c r="F41" s="30" t="str">
        <f>'Grade entry and Calculation'!BA45</f>
        <v/>
      </c>
      <c r="G41" s="27"/>
      <c r="J41" t="str">
        <f t="shared" si="0"/>
        <v/>
      </c>
    </row>
    <row r="42" spans="1:10" ht="15">
      <c r="A42" s="27"/>
      <c r="B42" s="29" t="str">
        <f>'Grade entry and Calculation'!AW46</f>
        <v/>
      </c>
      <c r="C42" s="30" t="str">
        <f>'Grade entry and Calculation'!AX46</f>
        <v/>
      </c>
      <c r="D42" s="30" t="str">
        <f>'Grade entry and Calculation'!AY46</f>
        <v/>
      </c>
      <c r="E42" s="39" t="str">
        <f>'Grade entry and Calculation'!AZ46</f>
        <v/>
      </c>
      <c r="F42" s="30" t="str">
        <f>'Grade entry and Calculation'!BA46</f>
        <v/>
      </c>
      <c r="G42" s="27"/>
      <c r="J42" t="str">
        <f t="shared" si="0"/>
        <v/>
      </c>
    </row>
    <row r="43" spans="1:10" ht="15">
      <c r="A43" s="27"/>
      <c r="B43" s="29" t="str">
        <f>'Grade entry and Calculation'!AW47</f>
        <v/>
      </c>
      <c r="C43" s="30" t="str">
        <f>'Grade entry and Calculation'!AX47</f>
        <v/>
      </c>
      <c r="D43" s="30" t="str">
        <f>'Grade entry and Calculation'!AY47</f>
        <v/>
      </c>
      <c r="E43" s="39" t="str">
        <f>'Grade entry and Calculation'!AZ47</f>
        <v/>
      </c>
      <c r="F43" s="30" t="str">
        <f>'Grade entry and Calculation'!BA47</f>
        <v/>
      </c>
      <c r="G43" s="27"/>
      <c r="J43" t="str">
        <f t="shared" si="0"/>
        <v/>
      </c>
    </row>
    <row r="44" spans="1:10" ht="15">
      <c r="A44" s="27"/>
      <c r="B44" s="29" t="str">
        <f>'Grade entry and Calculation'!AW48</f>
        <v/>
      </c>
      <c r="C44" s="30" t="str">
        <f>'Grade entry and Calculation'!AX48</f>
        <v/>
      </c>
      <c r="D44" s="30" t="str">
        <f>'Grade entry and Calculation'!AY48</f>
        <v/>
      </c>
      <c r="E44" s="39" t="str">
        <f>'Grade entry and Calculation'!AZ48</f>
        <v/>
      </c>
      <c r="F44" s="30" t="str">
        <f>'Grade entry and Calculation'!BA48</f>
        <v/>
      </c>
      <c r="G44" s="27"/>
      <c r="J44" t="str">
        <f t="shared" si="0"/>
        <v/>
      </c>
    </row>
    <row r="45" spans="1:10" ht="15">
      <c r="A45" s="27"/>
      <c r="B45" s="29" t="str">
        <f>'Grade entry and Calculation'!AW49</f>
        <v/>
      </c>
      <c r="C45" s="30" t="str">
        <f>'Grade entry and Calculation'!AX49</f>
        <v/>
      </c>
      <c r="D45" s="30" t="str">
        <f>'Grade entry and Calculation'!AY49</f>
        <v/>
      </c>
      <c r="E45" s="39" t="str">
        <f>'Grade entry and Calculation'!AZ49</f>
        <v/>
      </c>
      <c r="F45" s="30" t="str">
        <f>'Grade entry and Calculation'!BA49</f>
        <v/>
      </c>
      <c r="G45" s="27"/>
      <c r="J45" t="str">
        <f t="shared" si="0"/>
        <v/>
      </c>
    </row>
    <row r="46" spans="1:10" ht="15">
      <c r="A46" s="27"/>
      <c r="B46" s="29" t="str">
        <f>'Grade entry and Calculation'!AW50</f>
        <v/>
      </c>
      <c r="C46" s="30" t="str">
        <f>'Grade entry and Calculation'!AX50</f>
        <v/>
      </c>
      <c r="D46" s="30" t="str">
        <f>'Grade entry and Calculation'!AY50</f>
        <v/>
      </c>
      <c r="E46" s="39" t="str">
        <f>'Grade entry and Calculation'!AZ50</f>
        <v/>
      </c>
      <c r="F46" s="30" t="str">
        <f>'Grade entry and Calculation'!BA50</f>
        <v/>
      </c>
      <c r="G46" s="27"/>
      <c r="J46" t="str">
        <f t="shared" si="0"/>
        <v/>
      </c>
    </row>
    <row r="47" spans="1:10" ht="15">
      <c r="A47" s="27"/>
      <c r="B47" s="29" t="str">
        <f>'Grade entry and Calculation'!AW51</f>
        <v/>
      </c>
      <c r="C47" s="30" t="str">
        <f>'Grade entry and Calculation'!AX51</f>
        <v/>
      </c>
      <c r="D47" s="30" t="str">
        <f>'Grade entry and Calculation'!AY51</f>
        <v/>
      </c>
      <c r="E47" s="39" t="str">
        <f>'Grade entry and Calculation'!AZ51</f>
        <v/>
      </c>
      <c r="F47" s="30" t="str">
        <f>'Grade entry and Calculation'!BA51</f>
        <v/>
      </c>
      <c r="G47" s="27"/>
      <c r="J47" t="str">
        <f t="shared" si="0"/>
        <v/>
      </c>
    </row>
    <row r="48" spans="1:10" ht="15">
      <c r="A48" s="27"/>
      <c r="B48" s="29" t="str">
        <f>'Grade entry and Calculation'!AW52</f>
        <v/>
      </c>
      <c r="C48" s="30" t="str">
        <f>'Grade entry and Calculation'!AX52</f>
        <v/>
      </c>
      <c r="D48" s="30" t="str">
        <f>'Grade entry and Calculation'!AY52</f>
        <v/>
      </c>
      <c r="E48" s="39" t="str">
        <f>'Grade entry and Calculation'!AZ52</f>
        <v/>
      </c>
      <c r="F48" s="30" t="str">
        <f>'Grade entry and Calculation'!BA52</f>
        <v/>
      </c>
      <c r="G48" s="27"/>
      <c r="J48" t="str">
        <f t="shared" si="0"/>
        <v/>
      </c>
    </row>
    <row r="49" spans="1:10" ht="15">
      <c r="A49" s="27"/>
      <c r="B49" s="29" t="str">
        <f>'Grade entry and Calculation'!AW53</f>
        <v/>
      </c>
      <c r="C49" s="30" t="str">
        <f>'Grade entry and Calculation'!AX53</f>
        <v/>
      </c>
      <c r="D49" s="30" t="str">
        <f>'Grade entry and Calculation'!AY53</f>
        <v/>
      </c>
      <c r="E49" s="39" t="str">
        <f>'Grade entry and Calculation'!AZ53</f>
        <v/>
      </c>
      <c r="F49" s="30" t="str">
        <f>'Grade entry and Calculation'!BA53</f>
        <v/>
      </c>
      <c r="G49" s="27"/>
      <c r="J49" t="str">
        <f t="shared" si="0"/>
        <v/>
      </c>
    </row>
    <row r="50" spans="1:10" ht="15">
      <c r="A50" s="27"/>
      <c r="B50" s="29" t="str">
        <f>'Grade entry and Calculation'!AW54</f>
        <v/>
      </c>
      <c r="C50" s="30" t="str">
        <f>'Grade entry and Calculation'!AX54</f>
        <v/>
      </c>
      <c r="D50" s="30" t="str">
        <f>'Grade entry and Calculation'!AY54</f>
        <v/>
      </c>
      <c r="E50" s="39" t="str">
        <f>'Grade entry and Calculation'!AZ54</f>
        <v/>
      </c>
      <c r="F50" s="30" t="str">
        <f>'Grade entry and Calculation'!BA54</f>
        <v/>
      </c>
      <c r="G50" s="27"/>
      <c r="J50" t="str">
        <f t="shared" si="0"/>
        <v/>
      </c>
    </row>
    <row r="51" spans="1:10" ht="15">
      <c r="A51" s="27"/>
      <c r="B51" s="29" t="str">
        <f>'Grade entry and Calculation'!AW55</f>
        <v/>
      </c>
      <c r="C51" s="30" t="str">
        <f>'Grade entry and Calculation'!AX55</f>
        <v/>
      </c>
      <c r="D51" s="30" t="str">
        <f>'Grade entry and Calculation'!AY55</f>
        <v/>
      </c>
      <c r="E51" s="39" t="str">
        <f>'Grade entry and Calculation'!AZ55</f>
        <v/>
      </c>
      <c r="F51" s="30" t="str">
        <f>'Grade entry and Calculation'!BA55</f>
        <v/>
      </c>
      <c r="G51" s="27"/>
      <c r="J51" t="str">
        <f t="shared" si="0"/>
        <v/>
      </c>
    </row>
    <row r="52" spans="1:10" ht="15">
      <c r="A52" s="27"/>
      <c r="B52" s="29" t="str">
        <f>'Grade entry and Calculation'!AW56</f>
        <v/>
      </c>
      <c r="C52" s="30" t="str">
        <f>'Grade entry and Calculation'!AX56</f>
        <v/>
      </c>
      <c r="D52" s="30" t="str">
        <f>'Grade entry and Calculation'!AY56</f>
        <v/>
      </c>
      <c r="E52" s="39" t="str">
        <f>'Grade entry and Calculation'!AZ56</f>
        <v/>
      </c>
      <c r="F52" s="30" t="str">
        <f>'Grade entry and Calculation'!BA56</f>
        <v/>
      </c>
      <c r="G52" s="27"/>
      <c r="J52" t="str">
        <f t="shared" si="0"/>
        <v/>
      </c>
    </row>
    <row r="53" spans="1:10" ht="15">
      <c r="A53" s="27"/>
      <c r="B53" s="29" t="str">
        <f>'Grade entry and Calculation'!AW57</f>
        <v/>
      </c>
      <c r="C53" s="30" t="str">
        <f>'Grade entry and Calculation'!AX57</f>
        <v/>
      </c>
      <c r="D53" s="30" t="str">
        <f>'Grade entry and Calculation'!AY57</f>
        <v/>
      </c>
      <c r="E53" s="39" t="str">
        <f>'Grade entry and Calculation'!AZ57</f>
        <v/>
      </c>
      <c r="F53" s="30" t="str">
        <f>'Grade entry and Calculation'!BA57</f>
        <v/>
      </c>
      <c r="G53" s="27"/>
      <c r="J53" t="str">
        <f t="shared" si="0"/>
        <v/>
      </c>
    </row>
    <row r="54" spans="1:10" ht="15">
      <c r="A54" s="27"/>
      <c r="B54" s="29" t="str">
        <f>'Grade entry and Calculation'!AW58</f>
        <v/>
      </c>
      <c r="C54" s="30" t="str">
        <f>'Grade entry and Calculation'!AX58</f>
        <v/>
      </c>
      <c r="D54" s="30" t="str">
        <f>'Grade entry and Calculation'!AY58</f>
        <v/>
      </c>
      <c r="E54" s="39" t="str">
        <f>'Grade entry and Calculation'!AZ58</f>
        <v/>
      </c>
      <c r="F54" s="30" t="str">
        <f>'Grade entry and Calculation'!BA58</f>
        <v/>
      </c>
      <c r="G54" s="27"/>
      <c r="J54" t="str">
        <f t="shared" si="0"/>
        <v/>
      </c>
    </row>
    <row r="55" spans="1:10" ht="15">
      <c r="A55" s="27"/>
      <c r="B55" s="29" t="str">
        <f>'Grade entry and Calculation'!AW59</f>
        <v/>
      </c>
      <c r="C55" s="30" t="str">
        <f>'Grade entry and Calculation'!AX59</f>
        <v/>
      </c>
      <c r="D55" s="30" t="str">
        <f>'Grade entry and Calculation'!AY59</f>
        <v/>
      </c>
      <c r="E55" s="39" t="str">
        <f>'Grade entry and Calculation'!AZ59</f>
        <v/>
      </c>
      <c r="F55" s="30" t="str">
        <f>'Grade entry and Calculation'!BA59</f>
        <v/>
      </c>
      <c r="G55" s="27"/>
      <c r="J55" t="str">
        <f t="shared" si="0"/>
        <v/>
      </c>
    </row>
    <row r="56" spans="1:10" ht="15">
      <c r="A56" s="27"/>
      <c r="B56" s="29" t="str">
        <f>'Grade entry and Calculation'!AW60</f>
        <v/>
      </c>
      <c r="C56" s="30" t="str">
        <f>'Grade entry and Calculation'!AX60</f>
        <v/>
      </c>
      <c r="D56" s="30" t="str">
        <f>'Grade entry and Calculation'!AY60</f>
        <v/>
      </c>
      <c r="E56" s="39" t="str">
        <f>'Grade entry and Calculation'!AZ60</f>
        <v/>
      </c>
      <c r="F56" s="30" t="str">
        <f>'Grade entry and Calculation'!BA60</f>
        <v/>
      </c>
      <c r="G56" s="27"/>
      <c r="J56" t="str">
        <f t="shared" si="0"/>
        <v/>
      </c>
    </row>
    <row r="57" spans="1:10" ht="15">
      <c r="A57" s="27"/>
      <c r="B57" s="29" t="str">
        <f>'Grade entry and Calculation'!AW61</f>
        <v/>
      </c>
      <c r="C57" s="30" t="str">
        <f>'Grade entry and Calculation'!AX61</f>
        <v/>
      </c>
      <c r="D57" s="30" t="str">
        <f>'Grade entry and Calculation'!AY61</f>
        <v/>
      </c>
      <c r="E57" s="39" t="str">
        <f>'Grade entry and Calculation'!AZ61</f>
        <v/>
      </c>
      <c r="F57" s="30" t="str">
        <f>'Grade entry and Calculation'!BA61</f>
        <v/>
      </c>
      <c r="G57" s="27"/>
      <c r="J57" t="str">
        <f t="shared" si="0"/>
        <v/>
      </c>
    </row>
    <row r="58" spans="1:10" ht="15">
      <c r="A58" s="27"/>
      <c r="B58" s="29" t="str">
        <f>'Grade entry and Calculation'!AW62</f>
        <v/>
      </c>
      <c r="C58" s="30" t="str">
        <f>'Grade entry and Calculation'!AX62</f>
        <v/>
      </c>
      <c r="D58" s="30" t="str">
        <f>'Grade entry and Calculation'!AY62</f>
        <v/>
      </c>
      <c r="E58" s="39" t="str">
        <f>'Grade entry and Calculation'!AZ62</f>
        <v/>
      </c>
      <c r="F58" s="30" t="str">
        <f>'Grade entry and Calculation'!BA62</f>
        <v/>
      </c>
      <c r="G58" s="27"/>
      <c r="J58" t="str">
        <f t="shared" si="0"/>
        <v/>
      </c>
    </row>
    <row r="59" spans="1:10" ht="15">
      <c r="A59" s="27"/>
      <c r="B59" s="29" t="str">
        <f>'Grade entry and Calculation'!AW63</f>
        <v/>
      </c>
      <c r="C59" s="30" t="str">
        <f>'Grade entry and Calculation'!AX63</f>
        <v/>
      </c>
      <c r="D59" s="30" t="str">
        <f>'Grade entry and Calculation'!AY63</f>
        <v/>
      </c>
      <c r="E59" s="39" t="str">
        <f>'Grade entry and Calculation'!AZ63</f>
        <v/>
      </c>
      <c r="F59" s="30" t="str">
        <f>'Grade entry and Calculation'!BA63</f>
        <v/>
      </c>
      <c r="G59" s="27"/>
      <c r="J59" t="str">
        <f t="shared" si="0"/>
        <v/>
      </c>
    </row>
    <row r="60" spans="1:10" ht="15">
      <c r="A60" s="27"/>
      <c r="B60" s="29" t="str">
        <f>'Grade entry and Calculation'!AW64</f>
        <v/>
      </c>
      <c r="C60" s="30" t="str">
        <f>'Grade entry and Calculation'!AX64</f>
        <v/>
      </c>
      <c r="D60" s="30" t="str">
        <f>'Grade entry and Calculation'!AY64</f>
        <v/>
      </c>
      <c r="E60" s="39" t="str">
        <f>'Grade entry and Calculation'!AZ64</f>
        <v/>
      </c>
      <c r="F60" s="30" t="str">
        <f>'Grade entry and Calculation'!BA64</f>
        <v/>
      </c>
      <c r="G60" s="27"/>
      <c r="J60" t="str">
        <f t="shared" si="0"/>
        <v/>
      </c>
    </row>
    <row r="61" spans="1:10" ht="15">
      <c r="A61" s="27"/>
      <c r="B61" s="29" t="str">
        <f>'Grade entry and Calculation'!AW65</f>
        <v/>
      </c>
      <c r="C61" s="30" t="str">
        <f>'Grade entry and Calculation'!AX65</f>
        <v/>
      </c>
      <c r="D61" s="30" t="str">
        <f>'Grade entry and Calculation'!AY65</f>
        <v/>
      </c>
      <c r="E61" s="39" t="str">
        <f>'Grade entry and Calculation'!AZ65</f>
        <v/>
      </c>
      <c r="F61" s="30" t="str">
        <f>'Grade entry and Calculation'!BA65</f>
        <v/>
      </c>
      <c r="G61" s="27"/>
      <c r="J61" t="str">
        <f t="shared" si="0"/>
        <v/>
      </c>
    </row>
    <row r="62" spans="1:10" ht="15">
      <c r="A62" s="27"/>
      <c r="B62" s="29" t="str">
        <f>'Grade entry and Calculation'!AW66</f>
        <v/>
      </c>
      <c r="C62" s="30" t="str">
        <f>'Grade entry and Calculation'!AX66</f>
        <v/>
      </c>
      <c r="D62" s="30" t="str">
        <f>'Grade entry and Calculation'!AY66</f>
        <v/>
      </c>
      <c r="E62" s="39" t="str">
        <f>'Grade entry and Calculation'!AZ66</f>
        <v/>
      </c>
      <c r="F62" s="30" t="str">
        <f>'Grade entry and Calculation'!BA66</f>
        <v/>
      </c>
      <c r="G62" s="27"/>
      <c r="J62" t="str">
        <f t="shared" si="0"/>
        <v/>
      </c>
    </row>
    <row r="63" spans="1:10" ht="15">
      <c r="A63" s="27"/>
      <c r="B63" s="29" t="str">
        <f>'Grade entry and Calculation'!AW67</f>
        <v/>
      </c>
      <c r="C63" s="30" t="str">
        <f>'Grade entry and Calculation'!AX67</f>
        <v/>
      </c>
      <c r="D63" s="30" t="str">
        <f>'Grade entry and Calculation'!AY67</f>
        <v/>
      </c>
      <c r="E63" s="39" t="str">
        <f>'Grade entry and Calculation'!AZ67</f>
        <v/>
      </c>
      <c r="F63" s="30" t="str">
        <f>'Grade entry and Calculation'!BA67</f>
        <v/>
      </c>
      <c r="G63" s="27"/>
      <c r="J63" t="str">
        <f t="shared" si="0"/>
        <v/>
      </c>
    </row>
    <row r="64" spans="1:10" ht="15">
      <c r="A64" s="27"/>
      <c r="B64" s="29" t="str">
        <f>'Grade entry and Calculation'!AW68</f>
        <v/>
      </c>
      <c r="C64" s="30" t="str">
        <f>'Grade entry and Calculation'!AX68</f>
        <v/>
      </c>
      <c r="D64" s="30" t="str">
        <f>'Grade entry and Calculation'!AY68</f>
        <v/>
      </c>
      <c r="E64" s="39" t="str">
        <f>'Grade entry and Calculation'!AZ68</f>
        <v/>
      </c>
      <c r="F64" s="30" t="str">
        <f>'Grade entry and Calculation'!BA68</f>
        <v/>
      </c>
      <c r="G64" s="27"/>
      <c r="J64" t="str">
        <f t="shared" si="0"/>
        <v/>
      </c>
    </row>
    <row r="65" spans="1:10" ht="15">
      <c r="A65" s="27"/>
      <c r="B65" s="29" t="str">
        <f>'Grade entry and Calculation'!AW69</f>
        <v/>
      </c>
      <c r="C65" s="30" t="str">
        <f>'Grade entry and Calculation'!AX69</f>
        <v/>
      </c>
      <c r="D65" s="30" t="str">
        <f>'Grade entry and Calculation'!AY69</f>
        <v/>
      </c>
      <c r="E65" s="39" t="str">
        <f>'Grade entry and Calculation'!AZ69</f>
        <v/>
      </c>
      <c r="F65" s="30" t="str">
        <f>'Grade entry and Calculation'!BA69</f>
        <v/>
      </c>
      <c r="G65" s="27"/>
      <c r="J65" t="str">
        <f t="shared" si="0"/>
        <v/>
      </c>
    </row>
    <row r="66" spans="1:10" ht="15">
      <c r="A66" s="27"/>
      <c r="B66" s="29" t="str">
        <f>'Grade entry and Calculation'!AW70</f>
        <v/>
      </c>
      <c r="C66" s="30" t="str">
        <f>'Grade entry and Calculation'!AX70</f>
        <v/>
      </c>
      <c r="D66" s="30" t="str">
        <f>'Grade entry and Calculation'!AY70</f>
        <v/>
      </c>
      <c r="E66" s="39" t="str">
        <f>'Grade entry and Calculation'!AZ70</f>
        <v/>
      </c>
      <c r="F66" s="30" t="str">
        <f>'Grade entry and Calculation'!BA70</f>
        <v/>
      </c>
      <c r="G66" s="27"/>
      <c r="J66" t="str">
        <f t="shared" si="0"/>
        <v/>
      </c>
    </row>
    <row r="67" spans="1:10" ht="15">
      <c r="A67" s="27"/>
      <c r="B67" s="29" t="str">
        <f>'Grade entry and Calculation'!AW71</f>
        <v/>
      </c>
      <c r="C67" s="30" t="str">
        <f>'Grade entry and Calculation'!AX71</f>
        <v/>
      </c>
      <c r="D67" s="30" t="str">
        <f>'Grade entry and Calculation'!AY71</f>
        <v/>
      </c>
      <c r="E67" s="39" t="str">
        <f>'Grade entry and Calculation'!AZ71</f>
        <v/>
      </c>
      <c r="F67" s="30" t="str">
        <f>'Grade entry and Calculation'!BA71</f>
        <v/>
      </c>
      <c r="G67" s="27"/>
      <c r="J67" t="str">
        <f t="shared" si="0"/>
        <v/>
      </c>
    </row>
    <row r="68" spans="1:10" ht="15">
      <c r="A68" s="27"/>
      <c r="B68" s="29" t="str">
        <f>'Grade entry and Calculation'!AW72</f>
        <v/>
      </c>
      <c r="C68" s="30" t="str">
        <f>'Grade entry and Calculation'!AX72</f>
        <v/>
      </c>
      <c r="D68" s="30" t="str">
        <f>'Grade entry and Calculation'!AY72</f>
        <v/>
      </c>
      <c r="E68" s="39" t="str">
        <f>'Grade entry and Calculation'!AZ72</f>
        <v/>
      </c>
      <c r="F68" s="30" t="str">
        <f>'Grade entry and Calculation'!BA72</f>
        <v/>
      </c>
      <c r="G68" s="27"/>
      <c r="J68" t="str">
        <f t="shared" si="0"/>
        <v/>
      </c>
    </row>
    <row r="69" spans="1:10" ht="15">
      <c r="A69" s="27"/>
      <c r="B69" s="29" t="str">
        <f>'Grade entry and Calculation'!AW73</f>
        <v/>
      </c>
      <c r="C69" s="30" t="str">
        <f>'Grade entry and Calculation'!AX73</f>
        <v/>
      </c>
      <c r="D69" s="30" t="str">
        <f>'Grade entry and Calculation'!AY73</f>
        <v/>
      </c>
      <c r="E69" s="39" t="str">
        <f>'Grade entry and Calculation'!AZ73</f>
        <v/>
      </c>
      <c r="F69" s="30" t="str">
        <f>'Grade entry and Calculation'!BA73</f>
        <v/>
      </c>
      <c r="G69" s="27"/>
      <c r="J69" t="str">
        <f t="shared" si="0"/>
        <v/>
      </c>
    </row>
    <row r="70" spans="1:10" ht="15">
      <c r="A70" s="27"/>
      <c r="B70" s="29" t="str">
        <f>'Grade entry and Calculation'!AW74</f>
        <v/>
      </c>
      <c r="C70" s="30" t="str">
        <f>'Grade entry and Calculation'!AX74</f>
        <v/>
      </c>
      <c r="D70" s="30" t="str">
        <f>'Grade entry and Calculation'!AY74</f>
        <v/>
      </c>
      <c r="E70" s="39" t="str">
        <f>'Grade entry and Calculation'!AZ74</f>
        <v/>
      </c>
      <c r="F70" s="30" t="str">
        <f>'Grade entry and Calculation'!BA74</f>
        <v/>
      </c>
      <c r="G70" s="27"/>
      <c r="J70" t="str">
        <f aca="true" t="shared" si="1" ref="J70:J82">IF(B70="","",1)</f>
        <v/>
      </c>
    </row>
    <row r="71" spans="1:10" ht="15">
      <c r="A71" s="27"/>
      <c r="B71" s="29" t="str">
        <f>'Grade entry and Calculation'!AW75</f>
        <v/>
      </c>
      <c r="C71" s="30" t="str">
        <f>'Grade entry and Calculation'!AX75</f>
        <v/>
      </c>
      <c r="D71" s="30" t="str">
        <f>'Grade entry and Calculation'!AY75</f>
        <v/>
      </c>
      <c r="E71" s="39" t="str">
        <f>'Grade entry and Calculation'!AZ75</f>
        <v/>
      </c>
      <c r="F71" s="30" t="str">
        <f>'Grade entry and Calculation'!BA75</f>
        <v/>
      </c>
      <c r="G71" s="27"/>
      <c r="J71" t="str">
        <f t="shared" si="1"/>
        <v/>
      </c>
    </row>
    <row r="72" spans="1:10" ht="15">
      <c r="A72" s="27"/>
      <c r="B72" s="29" t="str">
        <f>'Grade entry and Calculation'!AW76</f>
        <v/>
      </c>
      <c r="C72" s="30" t="str">
        <f>'Grade entry and Calculation'!AX76</f>
        <v/>
      </c>
      <c r="D72" s="30" t="str">
        <f>'Grade entry and Calculation'!AY76</f>
        <v/>
      </c>
      <c r="E72" s="39" t="str">
        <f>'Grade entry and Calculation'!AZ76</f>
        <v/>
      </c>
      <c r="F72" s="30" t="str">
        <f>'Grade entry and Calculation'!BA76</f>
        <v/>
      </c>
      <c r="G72" s="27"/>
      <c r="J72" t="str">
        <f t="shared" si="1"/>
        <v/>
      </c>
    </row>
    <row r="73" spans="1:10" ht="15">
      <c r="A73" s="27"/>
      <c r="B73" s="29" t="str">
        <f>'Grade entry and Calculation'!AW77</f>
        <v/>
      </c>
      <c r="C73" s="30" t="str">
        <f>'Grade entry and Calculation'!AX77</f>
        <v/>
      </c>
      <c r="D73" s="30" t="str">
        <f>'Grade entry and Calculation'!AY77</f>
        <v/>
      </c>
      <c r="E73" s="39" t="str">
        <f>'Grade entry and Calculation'!AZ77</f>
        <v/>
      </c>
      <c r="F73" s="30" t="str">
        <f>'Grade entry and Calculation'!BA77</f>
        <v/>
      </c>
      <c r="G73" s="27"/>
      <c r="J73" t="str">
        <f t="shared" si="1"/>
        <v/>
      </c>
    </row>
    <row r="74" spans="1:10" ht="15">
      <c r="A74" s="27"/>
      <c r="B74" s="29" t="str">
        <f>'Grade entry and Calculation'!AW78</f>
        <v/>
      </c>
      <c r="C74" s="30" t="str">
        <f>'Grade entry and Calculation'!AX78</f>
        <v/>
      </c>
      <c r="D74" s="30" t="str">
        <f>'Grade entry and Calculation'!AY78</f>
        <v/>
      </c>
      <c r="E74" s="39" t="str">
        <f>'Grade entry and Calculation'!AZ78</f>
        <v/>
      </c>
      <c r="F74" s="30" t="str">
        <f>'Grade entry and Calculation'!BA78</f>
        <v/>
      </c>
      <c r="G74" s="27"/>
      <c r="J74" t="str">
        <f t="shared" si="1"/>
        <v/>
      </c>
    </row>
    <row r="75" spans="1:10" ht="15">
      <c r="A75" s="27"/>
      <c r="B75" s="29" t="str">
        <f>'Grade entry and Calculation'!AW79</f>
        <v/>
      </c>
      <c r="C75" s="30" t="str">
        <f>'Grade entry and Calculation'!AX79</f>
        <v/>
      </c>
      <c r="D75" s="30" t="str">
        <f>'Grade entry and Calculation'!AY79</f>
        <v/>
      </c>
      <c r="E75" s="39" t="str">
        <f>'Grade entry and Calculation'!AZ79</f>
        <v/>
      </c>
      <c r="F75" s="30" t="str">
        <f>'Grade entry and Calculation'!BA79</f>
        <v/>
      </c>
      <c r="G75" s="27"/>
      <c r="J75" t="str">
        <f t="shared" si="1"/>
        <v/>
      </c>
    </row>
    <row r="76" spans="1:10" ht="15">
      <c r="A76" s="27"/>
      <c r="B76" s="29" t="str">
        <f>'Grade entry and Calculation'!AW80</f>
        <v/>
      </c>
      <c r="C76" s="30" t="str">
        <f>'Grade entry and Calculation'!AX80</f>
        <v/>
      </c>
      <c r="D76" s="30" t="str">
        <f>'Grade entry and Calculation'!AY80</f>
        <v/>
      </c>
      <c r="E76" s="39" t="str">
        <f>'Grade entry and Calculation'!AZ80</f>
        <v/>
      </c>
      <c r="F76" s="30" t="str">
        <f>'Grade entry and Calculation'!BA80</f>
        <v/>
      </c>
      <c r="G76" s="27"/>
      <c r="J76" t="str">
        <f t="shared" si="1"/>
        <v/>
      </c>
    </row>
    <row r="77" spans="1:10" ht="15">
      <c r="A77" s="27"/>
      <c r="B77" s="29" t="str">
        <f>'Grade entry and Calculation'!AW81</f>
        <v/>
      </c>
      <c r="C77" s="30" t="str">
        <f>'Grade entry and Calculation'!AX81</f>
        <v/>
      </c>
      <c r="D77" s="30" t="str">
        <f>'Grade entry and Calculation'!AY81</f>
        <v/>
      </c>
      <c r="E77" s="39" t="str">
        <f>'Grade entry and Calculation'!AZ81</f>
        <v/>
      </c>
      <c r="F77" s="30" t="str">
        <f>'Grade entry and Calculation'!BA81</f>
        <v/>
      </c>
      <c r="G77" s="27"/>
      <c r="J77" t="str">
        <f t="shared" si="1"/>
        <v/>
      </c>
    </row>
    <row r="78" spans="1:10" ht="15">
      <c r="A78" s="27"/>
      <c r="B78" s="29" t="str">
        <f>'Grade entry and Calculation'!AW82</f>
        <v/>
      </c>
      <c r="C78" s="30" t="str">
        <f>'Grade entry and Calculation'!AX82</f>
        <v/>
      </c>
      <c r="D78" s="30" t="str">
        <f>'Grade entry and Calculation'!AY82</f>
        <v/>
      </c>
      <c r="E78" s="39" t="str">
        <f>'Grade entry and Calculation'!AZ82</f>
        <v/>
      </c>
      <c r="F78" s="30" t="str">
        <f>'Grade entry and Calculation'!BA82</f>
        <v/>
      </c>
      <c r="G78" s="27"/>
      <c r="J78" t="str">
        <f t="shared" si="1"/>
        <v/>
      </c>
    </row>
    <row r="79" spans="1:10" ht="15">
      <c r="A79" s="27"/>
      <c r="B79" s="29" t="str">
        <f>'Grade entry and Calculation'!AW83</f>
        <v/>
      </c>
      <c r="C79" s="30" t="str">
        <f>'Grade entry and Calculation'!AX83</f>
        <v/>
      </c>
      <c r="D79" s="30" t="str">
        <f>'Grade entry and Calculation'!AY83</f>
        <v/>
      </c>
      <c r="E79" s="39" t="str">
        <f>'Grade entry and Calculation'!AZ83</f>
        <v/>
      </c>
      <c r="F79" s="30" t="str">
        <f>'Grade entry and Calculation'!BA83</f>
        <v/>
      </c>
      <c r="G79" s="27"/>
      <c r="J79" t="str">
        <f t="shared" si="1"/>
        <v/>
      </c>
    </row>
    <row r="80" spans="1:10" ht="15">
      <c r="A80" s="27"/>
      <c r="B80" s="29" t="str">
        <f>'Grade entry and Calculation'!AW84</f>
        <v/>
      </c>
      <c r="C80" s="30" t="str">
        <f>'Grade entry and Calculation'!AX84</f>
        <v/>
      </c>
      <c r="D80" s="30" t="str">
        <f>'Grade entry and Calculation'!AY84</f>
        <v/>
      </c>
      <c r="E80" s="39" t="str">
        <f>'Grade entry and Calculation'!AZ84</f>
        <v/>
      </c>
      <c r="F80" s="30" t="str">
        <f>'Grade entry and Calculation'!BA84</f>
        <v/>
      </c>
      <c r="G80" s="27"/>
      <c r="J80" t="str">
        <f t="shared" si="1"/>
        <v/>
      </c>
    </row>
    <row r="81" spans="1:10" ht="15">
      <c r="A81" s="27"/>
      <c r="B81" s="29" t="str">
        <f>'Grade entry and Calculation'!AW85</f>
        <v/>
      </c>
      <c r="C81" s="30" t="str">
        <f>'Grade entry and Calculation'!AX85</f>
        <v/>
      </c>
      <c r="D81" s="30" t="str">
        <f>'Grade entry and Calculation'!AY85</f>
        <v/>
      </c>
      <c r="E81" s="39" t="str">
        <f>'Grade entry and Calculation'!AZ85</f>
        <v/>
      </c>
      <c r="F81" s="30" t="str">
        <f>'Grade entry and Calculation'!BA85</f>
        <v/>
      </c>
      <c r="G81" s="27"/>
      <c r="J81" t="str">
        <f t="shared" si="1"/>
        <v/>
      </c>
    </row>
    <row r="82" spans="1:10" ht="15">
      <c r="A82" s="27"/>
      <c r="B82" s="29" t="str">
        <f>'Grade entry and Calculation'!AW86</f>
        <v/>
      </c>
      <c r="C82" s="30" t="str">
        <f>'Grade entry and Calculation'!AX86</f>
        <v/>
      </c>
      <c r="D82" s="30" t="str">
        <f>'Grade entry and Calculation'!AY86</f>
        <v/>
      </c>
      <c r="E82" s="39" t="str">
        <f>'Grade entry and Calculation'!AZ86</f>
        <v/>
      </c>
      <c r="F82" s="30" t="str">
        <f>'Grade entry and Calculation'!BA86</f>
        <v/>
      </c>
      <c r="G82" s="27"/>
      <c r="J82" t="str">
        <f t="shared" si="1"/>
        <v/>
      </c>
    </row>
    <row r="83" spans="1:7" ht="15">
      <c r="A83" s="27"/>
      <c r="B83" s="27"/>
      <c r="C83" s="27"/>
      <c r="D83" s="27"/>
      <c r="E83" s="27"/>
      <c r="F83" s="27"/>
      <c r="G83" s="27"/>
    </row>
    <row r="84" ht="15" hidden="1"/>
  </sheetData>
  <sheetProtection password="C9EF" sheet="1" objects="1" scenarios="1" selectLockedCells="1" selectUnlockedCells="1"/>
  <conditionalFormatting sqref="B5:F82">
    <cfRule type="expression" priority="1" dxfId="0">
      <formula>$J5=1</formula>
    </cfRule>
  </conditionalFormatting>
  <printOptions horizontalCentered="1" verticalCentered="1"/>
  <pageMargins left="0.7" right="0.7" top="0.75" bottom="0.75" header="0.3" footer="0.3"/>
  <pageSetup fitToHeight="1" fitToWidth="1" horizontalDpi="600" verticalDpi="600" orientation="portrait" scale="5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3AC7D06-EFF7-4FE3-8EA4-E6E0506F7A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2011-03-14T03:38:27Z</dcterms:created>
  <dcterms:modified xsi:type="dcterms:W3CDTF">2011-03-14T03:38:27Z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TC025000479991</vt:lpwstr>
  </property>
</Properties>
</file>